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ocuments\constan\Documents\Works\20250812 - Concurso\"/>
    </mc:Choice>
  </mc:AlternateContent>
  <bookViews>
    <workbookView xWindow="0" yWindow="0" windowWidth="15915" windowHeight="12195"/>
  </bookViews>
  <sheets>
    <sheet name="工作表1" sheetId="1" r:id="rId1"/>
    <sheet name="工作表2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2" i="1"/>
  <c r="E10" i="1"/>
  <c r="E9" i="1"/>
  <c r="E8" i="1"/>
  <c r="E7" i="1"/>
  <c r="F16" i="1"/>
  <c r="F10" i="1"/>
  <c r="F12" i="1"/>
  <c r="D12" i="1"/>
  <c r="F9" i="1"/>
  <c r="F8" i="1"/>
  <c r="F7" i="1"/>
  <c r="L17" i="2"/>
  <c r="K17" i="2"/>
  <c r="J17" i="2"/>
  <c r="D16" i="1"/>
  <c r="D10" i="1"/>
  <c r="D9" i="1"/>
  <c r="D8" i="1"/>
  <c r="D7" i="1"/>
  <c r="E20" i="1"/>
  <c r="E19" i="1"/>
  <c r="E18" i="1"/>
  <c r="E17" i="1"/>
  <c r="E15" i="1"/>
  <c r="E14" i="1"/>
  <c r="E13" i="1"/>
  <c r="E11" i="1"/>
  <c r="E6" i="1"/>
  <c r="E5" i="1"/>
  <c r="F20" i="1"/>
  <c r="F19" i="1"/>
  <c r="F18" i="1"/>
  <c r="F17" i="1"/>
  <c r="F15" i="1"/>
  <c r="F14" i="1"/>
  <c r="F13" i="1"/>
  <c r="F11" i="1"/>
  <c r="F6" i="1"/>
  <c r="F5" i="1"/>
  <c r="D20" i="1"/>
  <c r="D19" i="1"/>
  <c r="D18" i="1"/>
  <c r="D17" i="1"/>
  <c r="D15" i="1"/>
  <c r="D14" i="1"/>
  <c r="D13" i="1"/>
  <c r="D11" i="1"/>
  <c r="D6" i="1"/>
  <c r="D5" i="1"/>
  <c r="G17" i="2"/>
  <c r="F17" i="2"/>
  <c r="E17" i="2"/>
  <c r="H17" i="2" s="1"/>
  <c r="M17" i="2" l="1"/>
</calcChain>
</file>

<file path=xl/sharedStrings.xml><?xml version="1.0" encoding="utf-8"?>
<sst xmlns="http://schemas.openxmlformats.org/spreadsheetml/2006/main" count="98" uniqueCount="54">
  <si>
    <t>2017年12月1日至2019年11月30日向勞工事務局提供保安服務的總費用為澳門幣_____________________（MOP_____________）</t>
  </si>
  <si>
    <t>1月</t>
    <phoneticPr fontId="3" type="noConversion"/>
  </si>
  <si>
    <t>2月</t>
    <phoneticPr fontId="3" type="noConversion"/>
  </si>
  <si>
    <t>3月</t>
    <phoneticPr fontId="3" type="noConversion"/>
  </si>
  <si>
    <t>4月</t>
    <phoneticPr fontId="3" type="noConversion"/>
  </si>
  <si>
    <t>5月</t>
    <phoneticPr fontId="3" type="noConversion"/>
  </si>
  <si>
    <t>6月</t>
  </si>
  <si>
    <t>7月</t>
  </si>
  <si>
    <t>8月</t>
  </si>
  <si>
    <t>9月</t>
  </si>
  <si>
    <t>10月</t>
  </si>
  <si>
    <t>11月</t>
  </si>
  <si>
    <t>12月</t>
  </si>
  <si>
    <t>日數</t>
    <phoneticPr fontId="3" type="noConversion"/>
  </si>
  <si>
    <t>總日數</t>
    <phoneticPr fontId="3" type="noConversion"/>
  </si>
  <si>
    <t>工作日</t>
    <phoneticPr fontId="3" type="noConversion"/>
  </si>
  <si>
    <t>總工作日</t>
    <phoneticPr fontId="3" type="noConversion"/>
  </si>
  <si>
    <t>Local de trabalho</t>
  </si>
  <si>
    <t>Tipo / N.º</t>
  </si>
  <si>
    <t>Honorários (em patacas)</t>
  </si>
  <si>
    <t>N.º de horas em 2025</t>
  </si>
  <si>
    <t>N.º de horas em 2026</t>
  </si>
  <si>
    <t>N.º de horas em 2027</t>
  </si>
  <si>
    <t>Horário de serviço</t>
  </si>
  <si>
    <t>Edifício “Advance Plaza”</t>
  </si>
  <si>
    <t>Centro de Serviço Centro Golden Dragon</t>
  </si>
  <si>
    <t>Edifício Industrial Pou Fung,
2.º andar A</t>
  </si>
  <si>
    <t>Edifício Industrial Pou Fung,
2.º andar B</t>
  </si>
  <si>
    <t>Edifício Mong Sin, 2.º andar, C2</t>
  </si>
  <si>
    <t>Edifício do Bairro da Ilha Verde,
1.º andar, fracção A1</t>
  </si>
  <si>
    <t>Centro de Formação Profissional de Seac Pai Van</t>
  </si>
  <si>
    <t>1 guarda de segurança</t>
  </si>
  <si>
    <t>24 horas por dia, incluindo dias úteis, sábados, domingos e feriados públicos</t>
  </si>
  <si>
    <t>8,5 horas por dia (de 2.ª a 6.ª feira, 09h00-13h00 e 14h30-19h00, excepto feriados públicos)</t>
  </si>
  <si>
    <t>12 horas por dia (de 2.ª a 6.ª feira, das 08h00 às 20h00, excepto feriados públicos)</t>
  </si>
  <si>
    <t>10 horas por dia (de 2.ª a 6.ª feira, das 08h00 às 18h00, excepto feriados públicos)</t>
  </si>
  <si>
    <t>7,5 horas por dia (de 2.ª a 6.ª feira, 09h00-13h00 e 14h30-19h00, excepto feriados públicos)</t>
  </si>
  <si>
    <t>Encargo por guarda-hora</t>
  </si>
  <si>
    <r>
      <rPr>
        <sz val="12"/>
        <color theme="1"/>
        <rFont val="Times New Roman"/>
        <family val="1"/>
      </rPr>
      <t>Assinatura e carimbo da sociedade
(mesma assinatura que a da proposta)</t>
    </r>
    <r>
      <rPr>
        <sz val="12"/>
        <color theme="1"/>
        <rFont val="細明體"/>
        <family val="3"/>
        <charset val="136"/>
      </rPr>
      <t xml:space="preserve">
</t>
    </r>
  </si>
  <si>
    <r>
      <t>l</t>
    </r>
    <r>
      <rPr>
        <sz val="12"/>
        <color theme="1"/>
        <rFont val="Times New Roman"/>
        <family val="1"/>
      </rPr>
      <t>   Para efeitos de liquidação, o adjudicatário deve emitir a factura e o registo de assiduidade dos guardas de segurança à DSAL, no prazo de 5 (cinco) dias úteis subsequentes ao termo de cada mês.</t>
    </r>
  </si>
  <si>
    <t>O Concorrente,</t>
  </si>
  <si>
    <r>
      <t xml:space="preserve">LISTA DE PREÇOS                                                      </t>
    </r>
    <r>
      <rPr>
        <sz val="14"/>
        <color theme="1"/>
        <rFont val="Times New Roman"/>
        <family val="1"/>
      </rPr>
      <t>Mapa 1 do Programa do Concurso</t>
    </r>
  </si>
  <si>
    <t>Honorários no período de 1 de Dezembro de 2025 a 30 de Novembro de 2027 (24 meses)</t>
  </si>
  <si>
    <t>Encargo global</t>
  </si>
  <si>
    <t>Notas:</t>
  </si>
  <si>
    <r>
      <t>l</t>
    </r>
    <r>
      <rPr>
        <sz val="12"/>
        <rFont val="Times New Roman"/>
        <family val="1"/>
      </rPr>
      <t>   Os encargos a pagar são calculados com base no número de guardas de segurança e de horas de serviço efectivamente prestadas.</t>
    </r>
  </si>
  <si>
    <r>
      <rPr>
        <sz val="12"/>
        <rFont val="Wingdings"/>
        <charset val="2"/>
      </rPr>
      <t xml:space="preserve">l </t>
    </r>
    <r>
      <rPr>
        <sz val="12"/>
        <rFont val="Times New Roman"/>
        <family val="1"/>
      </rPr>
      <t>A DSAL pode, de acordo com a situação, aumentar ou reduzir o número de horas de serviço, desde que o aumento ou a redução não exceda 20% (vinte por cento) do número total de horas, obrigando-se o adjudicatário a prestar os serviços durante o prazo de vigência do contrato, sem alteração da média salarial horária.</t>
    </r>
  </si>
  <si>
    <r>
      <t>l</t>
    </r>
    <r>
      <rPr>
        <sz val="12"/>
        <color theme="1"/>
        <rFont val="Times New Roman"/>
        <family val="1"/>
      </rPr>
      <t>   Os guardas de segurança designados pelo adjudicatário para prestar serviços nos locais, instalações e espaços da DSAL devem ser todos residentes da RAEM.</t>
    </r>
  </si>
  <si>
    <t>Edifício Industrial Tai Peng,
Fase I, R/C</t>
  </si>
  <si>
    <t>Edifício Industrial Furama,
1.º andar</t>
  </si>
  <si>
    <t>Acesso ao parque de estacionamento do Edifício “Advance Plaza”</t>
  </si>
  <si>
    <t>Encargo em
24 meses</t>
  </si>
  <si>
    <r>
      <t>l</t>
    </r>
    <r>
      <rPr>
        <sz val="12"/>
        <color theme="1"/>
        <rFont val="Times New Roman"/>
        <family val="1"/>
      </rPr>
      <t>   Os honorários mensais incluem o pagamento das férias, dos subsídios referentes às horas extraordinárias, dos seguros e de outros benefícios.</t>
    </r>
  </si>
  <si>
    <r>
      <t>l</t>
    </r>
    <r>
      <rPr>
        <sz val="12"/>
        <color theme="1"/>
        <rFont val="Times New Roman"/>
        <family val="1"/>
      </rPr>
      <t>   O adjudicatário obriga-se, nos termos da legislação da RAEM, a contratar seguro de acidentes de trabalho para os guardas de segurança por si contratados e a pagar as respectivas contribuições para o Fundo de Segurança Social, observando, entre outras disposições legais, a “Lei das relações de trabalho” e o “Salário mínimo para os trabalhadores”.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</si>
</sst>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0"/>
      <color theme="1"/>
      <name val="Times New Roman"/>
      <family val="1"/>
    </font>
    <font>
      <sz val="10"/>
      <color theme="1"/>
      <name val="新細明體"/>
      <family val="2"/>
      <charset val="136"/>
      <scheme val="minor"/>
    </font>
    <font>
      <sz val="10"/>
      <color theme="1"/>
      <name val="Wingdings"/>
      <charset val="2"/>
    </font>
    <font>
      <sz val="12"/>
      <color theme="1"/>
      <name val="Wingdings"/>
      <charset val="2"/>
    </font>
    <font>
      <b/>
      <sz val="12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4"/>
      <color theme="1"/>
      <name val="Times New Roman"/>
      <family val="1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name val="Wingdings"/>
      <charset val="2"/>
    </font>
    <font>
      <sz val="14"/>
      <color theme="1"/>
      <name val="Times New Roman"/>
      <family val="1"/>
    </font>
    <font>
      <sz val="12"/>
      <name val="新細明體"/>
      <family val="1"/>
      <charset val="136"/>
      <scheme val="major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4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7" fillId="0" borderId="5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tabSelected="1" zoomScaleNormal="100" zoomScalePageLayoutView="90" workbookViewId="0">
      <selection sqref="A1:H1"/>
    </sheetView>
  </sheetViews>
  <sheetFormatPr defaultRowHeight="16.5" x14ac:dyDescent="0.25"/>
  <cols>
    <col min="1" max="1" width="25.625" customWidth="1"/>
    <col min="2" max="2" width="16.125" customWidth="1"/>
    <col min="3" max="3" width="61.625" customWidth="1"/>
    <col min="4" max="7" width="9.125" customWidth="1"/>
    <col min="8" max="8" width="14.25" bestFit="1" customWidth="1"/>
  </cols>
  <sheetData>
    <row r="1" spans="1:8" s="5" customFormat="1" ht="25.5" x14ac:dyDescent="0.25">
      <c r="A1" s="23" t="s">
        <v>41</v>
      </c>
      <c r="B1" s="23"/>
      <c r="C1" s="23"/>
      <c r="D1" s="23"/>
      <c r="E1" s="23"/>
      <c r="F1" s="23"/>
      <c r="G1" s="23"/>
      <c r="H1" s="23"/>
    </row>
    <row r="2" spans="1:8" ht="23.25" customHeight="1" x14ac:dyDescent="0.25">
      <c r="A2" s="24" t="s">
        <v>42</v>
      </c>
      <c r="B2" s="24"/>
      <c r="C2" s="24"/>
      <c r="D2" s="24"/>
      <c r="E2" s="24"/>
      <c r="F2" s="24"/>
      <c r="G2" s="24"/>
      <c r="H2" s="24"/>
    </row>
    <row r="3" spans="1:8" ht="18" customHeight="1" x14ac:dyDescent="0.25">
      <c r="A3" s="25" t="s">
        <v>17</v>
      </c>
      <c r="B3" s="25" t="s">
        <v>18</v>
      </c>
      <c r="C3" s="26" t="s">
        <v>23</v>
      </c>
      <c r="D3" s="25" t="s">
        <v>19</v>
      </c>
      <c r="E3" s="25"/>
      <c r="F3" s="25"/>
      <c r="G3" s="25"/>
      <c r="H3" s="25"/>
    </row>
    <row r="4" spans="1:8" ht="63" x14ac:dyDescent="0.25">
      <c r="A4" s="25"/>
      <c r="B4" s="25"/>
      <c r="C4" s="27"/>
      <c r="D4" s="14" t="s">
        <v>20</v>
      </c>
      <c r="E4" s="14" t="s">
        <v>21</v>
      </c>
      <c r="F4" s="14" t="s">
        <v>22</v>
      </c>
      <c r="G4" s="14" t="s">
        <v>37</v>
      </c>
      <c r="H4" s="14" t="s">
        <v>51</v>
      </c>
    </row>
    <row r="5" spans="1:8" s="15" customFormat="1" ht="36" customHeight="1" x14ac:dyDescent="0.25">
      <c r="A5" s="18" t="s">
        <v>24</v>
      </c>
      <c r="B5" s="19" t="s">
        <v>31</v>
      </c>
      <c r="C5" s="20" t="s">
        <v>32</v>
      </c>
      <c r="D5" s="21">
        <f>31*24</f>
        <v>744</v>
      </c>
      <c r="E5" s="21">
        <f>365*24</f>
        <v>8760</v>
      </c>
      <c r="F5" s="21">
        <f>334*24</f>
        <v>8016</v>
      </c>
      <c r="G5" s="21"/>
      <c r="H5" s="21"/>
    </row>
    <row r="6" spans="1:8" s="15" customFormat="1" ht="36" customHeight="1" x14ac:dyDescent="0.25">
      <c r="A6" s="18" t="s">
        <v>24</v>
      </c>
      <c r="B6" s="19" t="s">
        <v>31</v>
      </c>
      <c r="C6" s="20" t="s">
        <v>32</v>
      </c>
      <c r="D6" s="21">
        <f>31*24</f>
        <v>744</v>
      </c>
      <c r="E6" s="21">
        <f>365*24</f>
        <v>8760</v>
      </c>
      <c r="F6" s="21">
        <f>334*24</f>
        <v>8016</v>
      </c>
      <c r="G6" s="21"/>
      <c r="H6" s="21"/>
    </row>
    <row r="7" spans="1:8" s="15" customFormat="1" ht="36" customHeight="1" x14ac:dyDescent="0.25">
      <c r="A7" s="18" t="s">
        <v>24</v>
      </c>
      <c r="B7" s="19" t="s">
        <v>31</v>
      </c>
      <c r="C7" s="22" t="s">
        <v>33</v>
      </c>
      <c r="D7" s="21">
        <f>18*8.5</f>
        <v>153</v>
      </c>
      <c r="E7" s="21">
        <f>241*8.5</f>
        <v>2048.5</v>
      </c>
      <c r="F7" s="21">
        <f>223*8.5</f>
        <v>1895.5</v>
      </c>
      <c r="G7" s="21"/>
      <c r="H7" s="21"/>
    </row>
    <row r="8" spans="1:8" s="15" customFormat="1" ht="36" customHeight="1" x14ac:dyDescent="0.25">
      <c r="A8" s="18" t="s">
        <v>24</v>
      </c>
      <c r="B8" s="19" t="s">
        <v>31</v>
      </c>
      <c r="C8" s="22" t="s">
        <v>33</v>
      </c>
      <c r="D8" s="21">
        <f>18*8.5</f>
        <v>153</v>
      </c>
      <c r="E8" s="21">
        <f>241*8.5</f>
        <v>2048.5</v>
      </c>
      <c r="F8" s="21">
        <f>223*8.5</f>
        <v>1895.5</v>
      </c>
      <c r="G8" s="21"/>
      <c r="H8" s="21"/>
    </row>
    <row r="9" spans="1:8" s="15" customFormat="1" ht="36" customHeight="1" x14ac:dyDescent="0.25">
      <c r="A9" s="18" t="s">
        <v>24</v>
      </c>
      <c r="B9" s="19" t="s">
        <v>31</v>
      </c>
      <c r="C9" s="22" t="s">
        <v>33</v>
      </c>
      <c r="D9" s="21">
        <f>18*8.5</f>
        <v>153</v>
      </c>
      <c r="E9" s="21">
        <f>241*8.5</f>
        <v>2048.5</v>
      </c>
      <c r="F9" s="21">
        <f>223*8.5</f>
        <v>1895.5</v>
      </c>
      <c r="G9" s="21"/>
      <c r="H9" s="21"/>
    </row>
    <row r="10" spans="1:8" s="15" customFormat="1" ht="54" customHeight="1" x14ac:dyDescent="0.25">
      <c r="A10" s="18" t="s">
        <v>50</v>
      </c>
      <c r="B10" s="19" t="s">
        <v>31</v>
      </c>
      <c r="C10" s="22" t="s">
        <v>34</v>
      </c>
      <c r="D10" s="21">
        <f>18*12</f>
        <v>216</v>
      </c>
      <c r="E10" s="21">
        <f>241*12</f>
        <v>2892</v>
      </c>
      <c r="F10" s="21">
        <f>223*12</f>
        <v>2676</v>
      </c>
      <c r="G10" s="21"/>
      <c r="H10" s="21"/>
    </row>
    <row r="11" spans="1:8" s="15" customFormat="1" ht="36" customHeight="1" x14ac:dyDescent="0.25">
      <c r="A11" s="18" t="s">
        <v>25</v>
      </c>
      <c r="B11" s="19" t="s">
        <v>31</v>
      </c>
      <c r="C11" s="20" t="s">
        <v>32</v>
      </c>
      <c r="D11" s="21">
        <f>31*24</f>
        <v>744</v>
      </c>
      <c r="E11" s="21">
        <f>365*24</f>
        <v>8760</v>
      </c>
      <c r="F11" s="21">
        <f>334*24</f>
        <v>8016</v>
      </c>
      <c r="G11" s="21"/>
      <c r="H11" s="21"/>
    </row>
    <row r="12" spans="1:8" s="15" customFormat="1" ht="36" customHeight="1" x14ac:dyDescent="0.25">
      <c r="A12" s="18" t="s">
        <v>25</v>
      </c>
      <c r="B12" s="19" t="s">
        <v>31</v>
      </c>
      <c r="C12" s="20" t="s">
        <v>36</v>
      </c>
      <c r="D12" s="21">
        <f>18*7.5</f>
        <v>135</v>
      </c>
      <c r="E12" s="21">
        <f>241*7.5</f>
        <v>1807.5</v>
      </c>
      <c r="F12" s="21">
        <f>223*7.5</f>
        <v>1672.5</v>
      </c>
      <c r="G12" s="21"/>
      <c r="H12" s="21"/>
    </row>
    <row r="13" spans="1:8" s="15" customFormat="1" ht="36" customHeight="1" x14ac:dyDescent="0.25">
      <c r="A13" s="18" t="s">
        <v>26</v>
      </c>
      <c r="B13" s="19" t="s">
        <v>31</v>
      </c>
      <c r="C13" s="20" t="s">
        <v>32</v>
      </c>
      <c r="D13" s="21">
        <f>31*24</f>
        <v>744</v>
      </c>
      <c r="E13" s="21">
        <f>365*24</f>
        <v>8760</v>
      </c>
      <c r="F13" s="21">
        <f>334*24</f>
        <v>8016</v>
      </c>
      <c r="G13" s="21"/>
      <c r="H13" s="21"/>
    </row>
    <row r="14" spans="1:8" s="15" customFormat="1" ht="36" customHeight="1" x14ac:dyDescent="0.25">
      <c r="A14" s="18" t="s">
        <v>27</v>
      </c>
      <c r="B14" s="19" t="s">
        <v>31</v>
      </c>
      <c r="C14" s="20" t="s">
        <v>32</v>
      </c>
      <c r="D14" s="21">
        <f>31*24</f>
        <v>744</v>
      </c>
      <c r="E14" s="21">
        <f>365*24</f>
        <v>8760</v>
      </c>
      <c r="F14" s="21">
        <f>334*24</f>
        <v>8016</v>
      </c>
      <c r="G14" s="21"/>
      <c r="H14" s="21"/>
    </row>
    <row r="15" spans="1:8" s="15" customFormat="1" ht="36" customHeight="1" x14ac:dyDescent="0.25">
      <c r="A15" s="18" t="s">
        <v>48</v>
      </c>
      <c r="B15" s="19" t="s">
        <v>31</v>
      </c>
      <c r="C15" s="20" t="s">
        <v>32</v>
      </c>
      <c r="D15" s="21">
        <f>31*24</f>
        <v>744</v>
      </c>
      <c r="E15" s="21">
        <f>365*24</f>
        <v>8760</v>
      </c>
      <c r="F15" s="21">
        <f>334*24</f>
        <v>8016</v>
      </c>
      <c r="G15" s="21"/>
      <c r="H15" s="21"/>
    </row>
    <row r="16" spans="1:8" s="15" customFormat="1" ht="36" customHeight="1" x14ac:dyDescent="0.25">
      <c r="A16" s="18" t="s">
        <v>48</v>
      </c>
      <c r="B16" s="19" t="s">
        <v>31</v>
      </c>
      <c r="C16" s="20" t="s">
        <v>35</v>
      </c>
      <c r="D16" s="21">
        <f>18*10</f>
        <v>180</v>
      </c>
      <c r="E16" s="21">
        <f>241*10</f>
        <v>2410</v>
      </c>
      <c r="F16" s="21">
        <f>223*10</f>
        <v>2230</v>
      </c>
      <c r="G16" s="21"/>
      <c r="H16" s="21"/>
    </row>
    <row r="17" spans="1:8" s="15" customFormat="1" ht="36" customHeight="1" x14ac:dyDescent="0.25">
      <c r="A17" s="18" t="s">
        <v>49</v>
      </c>
      <c r="B17" s="19" t="s">
        <v>31</v>
      </c>
      <c r="C17" s="20" t="s">
        <v>32</v>
      </c>
      <c r="D17" s="21">
        <f>31*24</f>
        <v>744</v>
      </c>
      <c r="E17" s="21">
        <f>365*24</f>
        <v>8760</v>
      </c>
      <c r="F17" s="21">
        <f>334*24</f>
        <v>8016</v>
      </c>
      <c r="G17" s="21"/>
      <c r="H17" s="21"/>
    </row>
    <row r="18" spans="1:8" s="15" customFormat="1" ht="36" customHeight="1" x14ac:dyDescent="0.25">
      <c r="A18" s="18" t="s">
        <v>28</v>
      </c>
      <c r="B18" s="19" t="s">
        <v>31</v>
      </c>
      <c r="C18" s="20" t="s">
        <v>32</v>
      </c>
      <c r="D18" s="21">
        <f>31*24</f>
        <v>744</v>
      </c>
      <c r="E18" s="21">
        <f>365*24</f>
        <v>8760</v>
      </c>
      <c r="F18" s="21">
        <f>334*24</f>
        <v>8016</v>
      </c>
      <c r="G18" s="21"/>
      <c r="H18" s="21"/>
    </row>
    <row r="19" spans="1:8" s="15" customFormat="1" ht="36" customHeight="1" x14ac:dyDescent="0.25">
      <c r="A19" s="18" t="s">
        <v>29</v>
      </c>
      <c r="B19" s="19" t="s">
        <v>31</v>
      </c>
      <c r="C19" s="20" t="s">
        <v>32</v>
      </c>
      <c r="D19" s="21">
        <f>31*24</f>
        <v>744</v>
      </c>
      <c r="E19" s="21">
        <f>365*24</f>
        <v>8760</v>
      </c>
      <c r="F19" s="21">
        <f>334*24</f>
        <v>8016</v>
      </c>
      <c r="G19" s="21"/>
      <c r="H19" s="21"/>
    </row>
    <row r="20" spans="1:8" s="15" customFormat="1" ht="36" customHeight="1" x14ac:dyDescent="0.25">
      <c r="A20" s="18" t="s">
        <v>30</v>
      </c>
      <c r="B20" s="19" t="s">
        <v>31</v>
      </c>
      <c r="C20" s="20" t="s">
        <v>32</v>
      </c>
      <c r="D20" s="21">
        <f>31*24</f>
        <v>744</v>
      </c>
      <c r="E20" s="21">
        <f>365*24</f>
        <v>8760</v>
      </c>
      <c r="F20" s="21">
        <f>334*24</f>
        <v>8016</v>
      </c>
      <c r="G20" s="21"/>
      <c r="H20" s="21"/>
    </row>
    <row r="21" spans="1:8" ht="18" customHeight="1" x14ac:dyDescent="0.25">
      <c r="A21" s="29" t="s">
        <v>43</v>
      </c>
      <c r="B21" s="30"/>
      <c r="C21" s="30"/>
      <c r="D21" s="30"/>
      <c r="E21" s="30"/>
      <c r="F21" s="30"/>
      <c r="G21" s="31"/>
      <c r="H21" s="7"/>
    </row>
    <row r="22" spans="1:8" ht="16.5" customHeight="1" x14ac:dyDescent="0.25">
      <c r="A22" s="16"/>
      <c r="B22" s="16"/>
      <c r="C22" s="16"/>
      <c r="D22" s="16"/>
      <c r="E22" s="16"/>
      <c r="F22" s="16"/>
      <c r="G22" s="16"/>
      <c r="H22" s="17"/>
    </row>
    <row r="23" spans="1:8" ht="29.25" hidden="1" customHeight="1" x14ac:dyDescent="0.25">
      <c r="A23" s="37" t="s">
        <v>0</v>
      </c>
      <c r="B23" s="37"/>
      <c r="C23" s="37"/>
      <c r="D23" s="37"/>
      <c r="E23" s="37"/>
      <c r="F23" s="37"/>
      <c r="G23" s="37"/>
      <c r="H23" s="37"/>
    </row>
    <row r="24" spans="1:8" x14ac:dyDescent="0.25">
      <c r="A24" s="36" t="s">
        <v>44</v>
      </c>
      <c r="B24" s="36"/>
      <c r="C24" s="36"/>
      <c r="D24" s="36"/>
      <c r="E24" s="36"/>
      <c r="F24" s="36"/>
      <c r="G24" s="36"/>
      <c r="H24" s="36"/>
    </row>
    <row r="25" spans="1:8" ht="9" customHeight="1" x14ac:dyDescent="0.25"/>
    <row r="26" spans="1:8" x14ac:dyDescent="0.25">
      <c r="A26" s="38" t="s">
        <v>45</v>
      </c>
      <c r="B26" s="38"/>
      <c r="C26" s="38"/>
      <c r="D26" s="38"/>
      <c r="E26" s="38"/>
      <c r="F26" s="38"/>
      <c r="G26" s="38"/>
      <c r="H26" s="38"/>
    </row>
    <row r="27" spans="1:8" ht="9" customHeight="1" x14ac:dyDescent="0.25"/>
    <row r="28" spans="1:8" ht="33" customHeight="1" x14ac:dyDescent="0.25">
      <c r="A28" s="39" t="s">
        <v>46</v>
      </c>
      <c r="B28" s="40"/>
      <c r="C28" s="40"/>
      <c r="D28" s="40"/>
      <c r="E28" s="40"/>
      <c r="F28" s="40"/>
      <c r="G28" s="40"/>
      <c r="H28" s="40"/>
    </row>
    <row r="29" spans="1:8" ht="9" customHeight="1" x14ac:dyDescent="0.25"/>
    <row r="30" spans="1:8" x14ac:dyDescent="0.25">
      <c r="A30" s="28" t="s">
        <v>52</v>
      </c>
      <c r="B30" s="28"/>
      <c r="C30" s="28"/>
      <c r="D30" s="28"/>
      <c r="E30" s="28"/>
      <c r="F30" s="28"/>
      <c r="G30" s="28"/>
      <c r="H30" s="28"/>
    </row>
    <row r="31" spans="1:8" ht="9" customHeight="1" x14ac:dyDescent="0.25"/>
    <row r="32" spans="1:8" ht="33" customHeight="1" x14ac:dyDescent="0.25">
      <c r="A32" s="33" t="s">
        <v>53</v>
      </c>
      <c r="B32" s="28"/>
      <c r="C32" s="28"/>
      <c r="D32" s="28"/>
      <c r="E32" s="28"/>
      <c r="F32" s="28"/>
      <c r="G32" s="28"/>
      <c r="H32" s="28"/>
    </row>
    <row r="33" spans="1:8" ht="9" customHeight="1" x14ac:dyDescent="0.25"/>
    <row r="34" spans="1:8" x14ac:dyDescent="0.25">
      <c r="A34" s="28" t="s">
        <v>47</v>
      </c>
      <c r="B34" s="28"/>
      <c r="C34" s="28"/>
      <c r="D34" s="28"/>
      <c r="E34" s="28"/>
      <c r="F34" s="28"/>
      <c r="G34" s="28"/>
      <c r="H34" s="28"/>
    </row>
    <row r="35" spans="1:8" ht="9" customHeight="1" x14ac:dyDescent="0.25"/>
    <row r="36" spans="1:8" x14ac:dyDescent="0.25">
      <c r="A36" s="28" t="s">
        <v>39</v>
      </c>
      <c r="B36" s="28"/>
      <c r="C36" s="28"/>
      <c r="D36" s="28"/>
      <c r="E36" s="28"/>
      <c r="F36" s="28"/>
      <c r="G36" s="28"/>
      <c r="H36" s="28"/>
    </row>
    <row r="37" spans="1:8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3"/>
      <c r="B38" s="3"/>
      <c r="C38" s="3"/>
      <c r="D38" s="34" t="s">
        <v>40</v>
      </c>
      <c r="E38" s="34"/>
      <c r="F38" s="34"/>
      <c r="G38" s="34"/>
      <c r="H38" s="34"/>
    </row>
    <row r="41" spans="1:8" x14ac:dyDescent="0.25">
      <c r="D41" s="6"/>
      <c r="E41" s="6"/>
      <c r="F41" s="6"/>
      <c r="G41" s="6"/>
      <c r="H41" s="6"/>
    </row>
    <row r="42" spans="1:8" ht="60" customHeight="1" x14ac:dyDescent="0.25">
      <c r="A42" s="3"/>
      <c r="B42" s="3"/>
      <c r="C42" s="3"/>
      <c r="D42" s="35" t="s">
        <v>38</v>
      </c>
      <c r="E42" s="35"/>
      <c r="F42" s="35"/>
      <c r="G42" s="35"/>
      <c r="H42" s="35"/>
    </row>
    <row r="43" spans="1:8" x14ac:dyDescent="0.25">
      <c r="A43" s="3"/>
      <c r="B43" s="3"/>
      <c r="C43" s="3"/>
      <c r="D43" s="8"/>
      <c r="E43" s="8"/>
      <c r="F43" s="8"/>
      <c r="G43" s="8"/>
      <c r="H43" s="8"/>
    </row>
    <row r="44" spans="1:8" x14ac:dyDescent="0.25">
      <c r="A44" s="3"/>
      <c r="B44" s="3"/>
      <c r="C44" s="3"/>
      <c r="D44" s="8"/>
      <c r="E44" s="8"/>
      <c r="F44" s="8"/>
      <c r="G44" s="8"/>
      <c r="H44" s="8"/>
    </row>
    <row r="45" spans="1:8" x14ac:dyDescent="0.25">
      <c r="A45" s="3"/>
      <c r="B45" s="3"/>
      <c r="C45" s="3"/>
      <c r="D45" s="8"/>
      <c r="E45" s="8"/>
      <c r="F45" s="8"/>
      <c r="G45" s="8"/>
      <c r="H45" s="8"/>
    </row>
    <row r="46" spans="1:8" x14ac:dyDescent="0.25">
      <c r="A46" s="3"/>
      <c r="B46" s="3"/>
      <c r="C46" s="3"/>
      <c r="D46" s="8"/>
      <c r="E46" s="8"/>
      <c r="F46" s="8"/>
      <c r="G46" s="8"/>
      <c r="H46" s="8"/>
    </row>
    <row r="47" spans="1:8" x14ac:dyDescent="0.25">
      <c r="A47" s="3"/>
      <c r="B47" s="3"/>
      <c r="C47" s="3"/>
      <c r="D47" s="8"/>
      <c r="E47" s="8"/>
      <c r="F47" s="8"/>
      <c r="G47" s="8"/>
      <c r="H47" s="8"/>
    </row>
    <row r="48" spans="1:8" x14ac:dyDescent="0.25">
      <c r="A48" s="3"/>
      <c r="B48" s="3"/>
      <c r="C48" s="3"/>
      <c r="D48" s="8"/>
      <c r="E48" s="8"/>
      <c r="F48" s="8"/>
      <c r="G48" s="8"/>
      <c r="H48" s="8"/>
    </row>
    <row r="49" spans="1:8" x14ac:dyDescent="0.25">
      <c r="A49" s="3"/>
      <c r="B49" s="3"/>
      <c r="C49" s="3"/>
      <c r="D49" s="8"/>
      <c r="E49" s="8"/>
      <c r="F49" s="8"/>
      <c r="G49" s="8"/>
      <c r="H49" s="8"/>
    </row>
    <row r="50" spans="1:8" x14ac:dyDescent="0.25">
      <c r="A50" s="3"/>
      <c r="B50" s="3"/>
      <c r="C50" s="3"/>
      <c r="D50" s="8"/>
      <c r="E50" s="8"/>
      <c r="F50" s="8"/>
      <c r="G50" s="8"/>
      <c r="H50" s="8"/>
    </row>
    <row r="51" spans="1:8" x14ac:dyDescent="0.25">
      <c r="A51" s="3"/>
      <c r="B51" s="3"/>
      <c r="C51" s="3"/>
      <c r="D51" s="8"/>
      <c r="E51" s="8"/>
      <c r="F51" s="8"/>
      <c r="G51" s="8"/>
      <c r="H51" s="8"/>
    </row>
    <row r="52" spans="1:8" x14ac:dyDescent="0.25">
      <c r="A52" s="3"/>
      <c r="B52" s="3"/>
      <c r="C52" s="3"/>
      <c r="D52" s="8"/>
      <c r="E52" s="8"/>
      <c r="F52" s="8"/>
      <c r="G52" s="8"/>
      <c r="H52" s="8"/>
    </row>
    <row r="53" spans="1:8" x14ac:dyDescent="0.25">
      <c r="A53" s="3"/>
      <c r="B53" s="3"/>
      <c r="C53" s="3"/>
      <c r="D53" s="8"/>
      <c r="E53" s="8"/>
      <c r="F53" s="8"/>
      <c r="G53" s="8"/>
      <c r="H53" s="8"/>
    </row>
    <row r="54" spans="1:8" x14ac:dyDescent="0.25">
      <c r="A54" s="3"/>
      <c r="B54" s="3"/>
      <c r="C54" s="3"/>
      <c r="D54" s="8"/>
      <c r="E54" s="8"/>
      <c r="F54" s="8"/>
      <c r="G54" s="8"/>
      <c r="H54" s="8"/>
    </row>
    <row r="55" spans="1:8" x14ac:dyDescent="0.25">
      <c r="A55" s="3"/>
      <c r="B55" s="3"/>
      <c r="C55" s="3"/>
      <c r="D55" s="8"/>
      <c r="E55" s="8"/>
      <c r="F55" s="8"/>
      <c r="G55" s="8"/>
      <c r="H55" s="8"/>
    </row>
    <row r="56" spans="1:8" x14ac:dyDescent="0.25">
      <c r="A56" s="3"/>
      <c r="B56" s="3"/>
      <c r="C56" s="3"/>
      <c r="D56" s="8"/>
      <c r="E56" s="8"/>
      <c r="F56" s="8"/>
      <c r="G56" s="8"/>
      <c r="H56" s="8"/>
    </row>
    <row r="57" spans="1:8" x14ac:dyDescent="0.25">
      <c r="A57" s="2"/>
      <c r="B57" s="2"/>
      <c r="C57" s="4"/>
      <c r="D57" s="2"/>
      <c r="E57" s="2"/>
      <c r="F57" s="2"/>
      <c r="G57" s="2"/>
      <c r="H57" s="2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32">
        <v>15</v>
      </c>
      <c r="B59" s="32"/>
      <c r="C59" s="32"/>
      <c r="D59" s="32"/>
      <c r="E59" s="32"/>
      <c r="F59" s="32"/>
      <c r="G59" s="32"/>
      <c r="H59" s="32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</sheetData>
  <mergeCells count="18">
    <mergeCell ref="A36:H36"/>
    <mergeCell ref="A21:G21"/>
    <mergeCell ref="A59:H59"/>
    <mergeCell ref="A32:H32"/>
    <mergeCell ref="D38:H38"/>
    <mergeCell ref="D42:H42"/>
    <mergeCell ref="A34:H34"/>
    <mergeCell ref="A24:H24"/>
    <mergeCell ref="A23:H23"/>
    <mergeCell ref="A26:H26"/>
    <mergeCell ref="A28:H28"/>
    <mergeCell ref="A30:H30"/>
    <mergeCell ref="A1:H1"/>
    <mergeCell ref="A2:H2"/>
    <mergeCell ref="A3:A4"/>
    <mergeCell ref="B3:B4"/>
    <mergeCell ref="C3:C4"/>
    <mergeCell ref="D3:H3"/>
  </mergeCells>
  <phoneticPr fontId="3" type="noConversion"/>
  <printOptions horizontalCentered="1"/>
  <pageMargins left="0.19685039370078741" right="0.19685039370078741" top="0.39370078740157483" bottom="0.39370078740157483" header="0" footer="0"/>
  <pageSetup paperSize="9" scale="73" firstPageNumber="13" fitToWidth="0" fitToHeight="0" orientation="landscape" useFirstPageNumber="1" r:id="rId1"/>
  <ignoredErrors>
    <ignoredError sqref="D16 D12 F12 F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M17"/>
  <sheetViews>
    <sheetView workbookViewId="0">
      <selection activeCell="M17" sqref="M17"/>
    </sheetView>
  </sheetViews>
  <sheetFormatPr defaultRowHeight="16.5" x14ac:dyDescent="0.25"/>
  <sheetData>
    <row r="4" spans="4:13" x14ac:dyDescent="0.25">
      <c r="D4" s="10" t="s">
        <v>13</v>
      </c>
      <c r="E4" s="10">
        <v>2025</v>
      </c>
      <c r="F4" s="10">
        <v>2026</v>
      </c>
      <c r="G4" s="10">
        <v>2027</v>
      </c>
      <c r="I4" s="10" t="s">
        <v>15</v>
      </c>
      <c r="J4" s="10">
        <v>2025</v>
      </c>
      <c r="K4" s="10">
        <v>2026</v>
      </c>
      <c r="L4" s="10">
        <v>2027</v>
      </c>
    </row>
    <row r="5" spans="4:13" x14ac:dyDescent="0.25">
      <c r="D5" s="10" t="s">
        <v>1</v>
      </c>
      <c r="E5" s="11"/>
      <c r="F5" s="10">
        <v>31</v>
      </c>
      <c r="G5" s="10">
        <v>31</v>
      </c>
      <c r="I5" s="10" t="s">
        <v>1</v>
      </c>
      <c r="J5" s="11"/>
      <c r="K5" s="10">
        <v>21</v>
      </c>
      <c r="L5" s="10">
        <v>20</v>
      </c>
    </row>
    <row r="6" spans="4:13" x14ac:dyDescent="0.25">
      <c r="D6" s="10" t="s">
        <v>2</v>
      </c>
      <c r="E6" s="11"/>
      <c r="F6" s="10">
        <v>28</v>
      </c>
      <c r="G6" s="10">
        <v>28</v>
      </c>
      <c r="I6" s="10" t="s">
        <v>2</v>
      </c>
      <c r="J6" s="11"/>
      <c r="K6" s="10">
        <v>17</v>
      </c>
      <c r="L6" s="10">
        <v>17</v>
      </c>
    </row>
    <row r="7" spans="4:13" x14ac:dyDescent="0.25">
      <c r="D7" s="10" t="s">
        <v>3</v>
      </c>
      <c r="E7" s="11"/>
      <c r="F7" s="10">
        <v>31</v>
      </c>
      <c r="G7" s="10">
        <v>31</v>
      </c>
      <c r="I7" s="10" t="s">
        <v>3</v>
      </c>
      <c r="J7" s="11"/>
      <c r="K7" s="10">
        <v>22</v>
      </c>
      <c r="L7" s="10">
        <v>21</v>
      </c>
    </row>
    <row r="8" spans="4:13" x14ac:dyDescent="0.25">
      <c r="D8" s="10" t="s">
        <v>4</v>
      </c>
      <c r="E8" s="11"/>
      <c r="F8" s="10">
        <v>30</v>
      </c>
      <c r="G8" s="10">
        <v>30</v>
      </c>
      <c r="I8" s="10" t="s">
        <v>4</v>
      </c>
      <c r="J8" s="11"/>
      <c r="K8" s="12">
        <v>19</v>
      </c>
      <c r="L8" s="10">
        <v>21</v>
      </c>
    </row>
    <row r="9" spans="4:13" x14ac:dyDescent="0.25">
      <c r="D9" s="10" t="s">
        <v>5</v>
      </c>
      <c r="E9" s="11"/>
      <c r="F9" s="10">
        <v>31</v>
      </c>
      <c r="G9" s="10">
        <v>31</v>
      </c>
      <c r="I9" s="10" t="s">
        <v>5</v>
      </c>
      <c r="J9" s="11"/>
      <c r="K9" s="10">
        <v>19</v>
      </c>
      <c r="L9" s="10">
        <v>19</v>
      </c>
    </row>
    <row r="10" spans="4:13" x14ac:dyDescent="0.25">
      <c r="D10" s="10" t="s">
        <v>6</v>
      </c>
      <c r="E10" s="11"/>
      <c r="F10" s="10">
        <v>30</v>
      </c>
      <c r="G10" s="10">
        <v>30</v>
      </c>
      <c r="I10" s="10" t="s">
        <v>6</v>
      </c>
      <c r="J10" s="11"/>
      <c r="K10" s="10">
        <v>21</v>
      </c>
      <c r="L10" s="10">
        <v>21</v>
      </c>
    </row>
    <row r="11" spans="4:13" x14ac:dyDescent="0.25">
      <c r="D11" s="10" t="s">
        <v>7</v>
      </c>
      <c r="E11" s="11"/>
      <c r="F11" s="10">
        <v>31</v>
      </c>
      <c r="G11" s="10">
        <v>31</v>
      </c>
      <c r="I11" s="10" t="s">
        <v>7</v>
      </c>
      <c r="J11" s="11"/>
      <c r="K11" s="10">
        <v>23</v>
      </c>
      <c r="L11" s="10">
        <v>22</v>
      </c>
    </row>
    <row r="12" spans="4:13" x14ac:dyDescent="0.25">
      <c r="D12" s="10" t="s">
        <v>8</v>
      </c>
      <c r="E12" s="11"/>
      <c r="F12" s="10">
        <v>31</v>
      </c>
      <c r="G12" s="10">
        <v>31</v>
      </c>
      <c r="I12" s="10" t="s">
        <v>8</v>
      </c>
      <c r="J12" s="11"/>
      <c r="K12" s="10">
        <v>21</v>
      </c>
      <c r="L12" s="10">
        <v>22</v>
      </c>
    </row>
    <row r="13" spans="4:13" x14ac:dyDescent="0.25">
      <c r="D13" s="10" t="s">
        <v>9</v>
      </c>
      <c r="E13" s="11"/>
      <c r="F13" s="10">
        <v>30</v>
      </c>
      <c r="G13" s="10">
        <v>30</v>
      </c>
      <c r="I13" s="10" t="s">
        <v>9</v>
      </c>
      <c r="J13" s="11"/>
      <c r="K13" s="10">
        <v>21</v>
      </c>
      <c r="L13" s="10">
        <v>21</v>
      </c>
    </row>
    <row r="14" spans="4:13" x14ac:dyDescent="0.25">
      <c r="D14" s="10" t="s">
        <v>10</v>
      </c>
      <c r="E14" s="11"/>
      <c r="F14" s="10">
        <v>31</v>
      </c>
      <c r="G14" s="10">
        <v>31</v>
      </c>
      <c r="I14" s="10" t="s">
        <v>10</v>
      </c>
      <c r="J14" s="11"/>
      <c r="K14" s="10">
        <v>19</v>
      </c>
      <c r="L14" s="10">
        <v>18</v>
      </c>
    </row>
    <row r="15" spans="4:13" x14ac:dyDescent="0.25">
      <c r="D15" s="10" t="s">
        <v>11</v>
      </c>
      <c r="E15" s="11"/>
      <c r="F15" s="10">
        <v>30</v>
      </c>
      <c r="G15" s="10">
        <v>30</v>
      </c>
      <c r="I15" s="10" t="s">
        <v>11</v>
      </c>
      <c r="J15" s="11"/>
      <c r="K15" s="10">
        <v>20</v>
      </c>
      <c r="L15" s="10">
        <v>21</v>
      </c>
    </row>
    <row r="16" spans="4:13" x14ac:dyDescent="0.25">
      <c r="D16" s="10" t="s">
        <v>12</v>
      </c>
      <c r="E16" s="10">
        <v>31</v>
      </c>
      <c r="F16" s="10">
        <v>31</v>
      </c>
      <c r="G16" s="11"/>
      <c r="H16" s="9" t="s">
        <v>14</v>
      </c>
      <c r="I16" s="10" t="s">
        <v>12</v>
      </c>
      <c r="J16" s="10">
        <v>18</v>
      </c>
      <c r="K16" s="10">
        <v>18</v>
      </c>
      <c r="L16" s="11"/>
      <c r="M16" s="9" t="s">
        <v>16</v>
      </c>
    </row>
    <row r="17" spans="5:13" x14ac:dyDescent="0.25">
      <c r="E17" s="9">
        <f>SUM(E16)</f>
        <v>31</v>
      </c>
      <c r="F17" s="9">
        <f>SUM(F5:F16)</f>
        <v>365</v>
      </c>
      <c r="G17" s="9">
        <f>SUM(G5:G15)</f>
        <v>334</v>
      </c>
      <c r="H17" s="9">
        <f>SUM(E17:G17)</f>
        <v>730</v>
      </c>
      <c r="J17" s="9">
        <f>SUM(J16)</f>
        <v>18</v>
      </c>
      <c r="K17" s="9">
        <f>SUM(K5:K16)</f>
        <v>241</v>
      </c>
      <c r="L17" s="9">
        <f>SUM(L5:L15)</f>
        <v>223</v>
      </c>
      <c r="M17" s="9">
        <f>SUM(J17:L17)</f>
        <v>482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5E10683EC06042ACF5A53E31B1F99F" ma:contentTypeVersion="3" ma:contentTypeDescription="Create a new document." ma:contentTypeScope="" ma:versionID="b4ba5d5619474b1bce60552f1bfefe15">
  <xsd:schema xmlns:xsd="http://www.w3.org/2001/XMLSchema" xmlns:xs="http://www.w3.org/2001/XMLSchema" xmlns:p="http://schemas.microsoft.com/office/2006/metadata/properties" xmlns:ns2="3555b6c4-c221-487e-9878-8dd16684b8ba" targetNamespace="http://schemas.microsoft.com/office/2006/metadata/properties" ma:root="true" ma:fieldsID="5788c637700cb5d7da1bc802e2738f13" ns2:_="">
    <xsd:import namespace="3555b6c4-c221-487e-9878-8dd16684b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5b6c4-c221-487e-9878-8dd16684b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EEBC4D-F902-4063-8D64-4EE86DD4C9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206928-9FAF-4A43-9910-55641CB00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55b6c4-c221-487e-9878-8dd16684b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ADEEC1-CF3F-4854-8A5D-CA969C0D830B}">
  <ds:schemaRefs>
    <ds:schemaRef ds:uri="3555b6c4-c221-487e-9878-8dd16684b8ba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Iu Chi Wang Constantino</cp:lastModifiedBy>
  <cp:revision/>
  <cp:lastPrinted>2025-08-21T08:16:27Z</cp:lastPrinted>
  <dcterms:created xsi:type="dcterms:W3CDTF">2015-06-01T01:27:42Z</dcterms:created>
  <dcterms:modified xsi:type="dcterms:W3CDTF">2025-08-28T13:06:43Z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0x010100415E10683EC06042ACF5A53E31B1F99F</vt:lpwstr>
  </property>
</Properties>
</file>