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I:\DAF\DAF-All\公開招標\公開招標2025\公開招標_2025保安服務\公佈文件\招標案卷\"/>
    </mc:Choice>
  </mc:AlternateContent>
  <xr:revisionPtr revIDLastSave="0" documentId="13_ncr:1_{FECD0C4B-694D-4EB2-92C7-9612077C5C17}" xr6:coauthVersionLast="47" xr6:coauthVersionMax="47" xr10:uidLastSave="{00000000-0000-0000-0000-000000000000}"/>
  <bookViews>
    <workbookView xWindow="28680" yWindow="-120" windowWidth="29040" windowHeight="15720" xr2:uid="{00000000-000D-0000-FFFF-FFFF00000000}"/>
  </bookViews>
  <sheets>
    <sheet name="工作表1" sheetId="1" r:id="rId1"/>
    <sheet name="工作表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 l="1"/>
  <c r="E12" i="1"/>
  <c r="E10" i="1"/>
  <c r="E9" i="1"/>
  <c r="E8" i="1"/>
  <c r="E7" i="1"/>
  <c r="F16" i="1"/>
  <c r="F10" i="1"/>
  <c r="F12" i="1"/>
  <c r="D12" i="1"/>
  <c r="F9" i="1"/>
  <c r="F8" i="1"/>
  <c r="F7" i="1"/>
  <c r="L17" i="2"/>
  <c r="K17" i="2"/>
  <c r="J17" i="2"/>
  <c r="D16" i="1"/>
  <c r="D10" i="1"/>
  <c r="D9" i="1"/>
  <c r="D8" i="1"/>
  <c r="D7" i="1"/>
  <c r="E20" i="1"/>
  <c r="E19" i="1"/>
  <c r="E18" i="1"/>
  <c r="E17" i="1"/>
  <c r="E15" i="1"/>
  <c r="E14" i="1"/>
  <c r="E13" i="1"/>
  <c r="E11" i="1"/>
  <c r="E6" i="1"/>
  <c r="E5" i="1"/>
  <c r="F20" i="1"/>
  <c r="F19" i="1"/>
  <c r="F18" i="1"/>
  <c r="F17" i="1"/>
  <c r="F15" i="1"/>
  <c r="F14" i="1"/>
  <c r="F13" i="1"/>
  <c r="F11" i="1"/>
  <c r="F6" i="1"/>
  <c r="F5" i="1"/>
  <c r="D20" i="1"/>
  <c r="D19" i="1"/>
  <c r="D18" i="1"/>
  <c r="D17" i="1"/>
  <c r="D15" i="1"/>
  <c r="D14" i="1"/>
  <c r="D13" i="1"/>
  <c r="D11" i="1"/>
  <c r="D6" i="1"/>
  <c r="D5" i="1"/>
  <c r="G17" i="2"/>
  <c r="F17" i="2"/>
  <c r="E17" i="2"/>
  <c r="H17" i="2" s="1"/>
  <c r="M17" i="2" l="1"/>
</calcChain>
</file>

<file path=xl/sharedStrings.xml><?xml version="1.0" encoding="utf-8"?>
<sst xmlns="http://schemas.openxmlformats.org/spreadsheetml/2006/main" count="98" uniqueCount="57">
  <si>
    <r>
      <t xml:space="preserve">價目表                                                                                 </t>
    </r>
    <r>
      <rPr>
        <sz val="14"/>
        <color theme="1"/>
        <rFont val="Times New Roman"/>
        <family val="1"/>
      </rPr>
      <t>招標方案表一</t>
    </r>
  </si>
  <si>
    <t>工作地點</t>
    <phoneticPr fontId="4" type="noConversion"/>
  </si>
  <si>
    <r>
      <t>類別</t>
    </r>
    <r>
      <rPr>
        <b/>
        <sz val="12"/>
        <color theme="1"/>
        <rFont val="Times New Roman"/>
        <family val="1"/>
      </rPr>
      <t>/</t>
    </r>
    <r>
      <rPr>
        <b/>
        <sz val="12"/>
        <color theme="1"/>
        <rFont val="新細明體"/>
        <family val="1"/>
        <charset val="136"/>
      </rPr>
      <t>人數</t>
    </r>
  </si>
  <si>
    <t>當值時間</t>
  </si>
  <si>
    <t>服務費（澳門元）</t>
  </si>
  <si>
    <t>先進廣場大樓</t>
  </si>
  <si>
    <t>保安員1名</t>
    <phoneticPr fontId="4" type="noConversion"/>
  </si>
  <si>
    <t>每天8.5小時（週一至週五09:00-13:00，14:30-19:00，政府公眾假期除外）</t>
  </si>
  <si>
    <t>先進廣場大樓</t>
    <phoneticPr fontId="4" type="noConversion"/>
  </si>
  <si>
    <t>先進廣場大樓停車場出入口</t>
    <phoneticPr fontId="4" type="noConversion"/>
  </si>
  <si>
    <t>保安員1名</t>
  </si>
  <si>
    <t>每天12小時（週一至週五08:00至20:00，政府公眾假期除外）</t>
  </si>
  <si>
    <t>寶豐工業大廈二樓A座</t>
  </si>
  <si>
    <t>寶豐工業大廈二樓B座</t>
  </si>
  <si>
    <t>太平工業中心一期地下</t>
  </si>
  <si>
    <t>每天10小時（週一至週五08:00-18:00，政府公眾假期除外）</t>
  </si>
  <si>
    <t>威雄工業大廈一樓</t>
    <phoneticPr fontId="4" type="noConversion"/>
  </si>
  <si>
    <t>望善樓二樓C2</t>
  </si>
  <si>
    <t>青洲坊大廈一樓A1單位</t>
    <phoneticPr fontId="4" type="noConversion"/>
  </si>
  <si>
    <t>石排灣職業培訓中心</t>
    <phoneticPr fontId="4" type="noConversion"/>
  </si>
  <si>
    <t>2017年12月1日至2019年11月30日向勞工事務局提供保安服務的總費用為澳門幣_____________________（MOP_____________）</t>
  </si>
  <si>
    <t>註：</t>
  </si>
  <si>
    <r>
      <t>l</t>
    </r>
    <r>
      <rPr>
        <sz val="12"/>
        <rFont val="Times New Roman"/>
        <family val="1"/>
      </rPr>
      <t xml:space="preserve">   </t>
    </r>
    <r>
      <rPr>
        <sz val="12"/>
        <rFont val="新細明體"/>
        <family val="1"/>
        <charset val="136"/>
      </rPr>
      <t>最終支付的費用將按實際提供的保安員人數及時數計算。</t>
    </r>
  </si>
  <si>
    <r>
      <rPr>
        <sz val="12"/>
        <rFont val="Wingdings"/>
        <charset val="2"/>
      </rPr>
      <t xml:space="preserve">l </t>
    </r>
    <r>
      <rPr>
        <sz val="12"/>
        <rFont val="新細明體"/>
        <family val="1"/>
        <charset val="136"/>
        <scheme val="major"/>
      </rPr>
      <t>勞工事務局可根據實際情況增加或減少服務時數，只要增加之時數不超過總數的百分之二十（20%），又或減少之時數不超過總數的百分之二十（20%），獲判給人須在合同有效期內以不調整平均時薪的情況下提供服務。</t>
    </r>
  </si>
  <si>
    <r>
      <t>l</t>
    </r>
    <r>
      <rPr>
        <sz val="12"/>
        <color theme="1"/>
        <rFont val="Times New Roman"/>
        <family val="1"/>
      </rPr>
      <t xml:space="preserve">   </t>
    </r>
    <r>
      <rPr>
        <sz val="12"/>
        <color theme="1"/>
        <rFont val="新細明體"/>
        <family val="1"/>
        <charset val="136"/>
      </rPr>
      <t>服務月費已包括假期、超時津貼、保險及其他方面的福利。</t>
    </r>
    <phoneticPr fontId="4" type="noConversion"/>
  </si>
  <si>
    <r>
      <t>l</t>
    </r>
    <r>
      <rPr>
        <sz val="12"/>
        <color theme="1"/>
        <rFont val="Times New Roman"/>
        <family val="1"/>
      </rPr>
      <t xml:space="preserve">   </t>
    </r>
    <r>
      <rPr>
        <sz val="12"/>
        <color theme="1"/>
        <rFont val="新細明體"/>
        <family val="1"/>
        <charset val="136"/>
      </rPr>
      <t>獲判給人必須按澳門特別行政區法律規定，為其聘請的保安員購買工作意外保險、在社會保障基金供款等，且須遵守《勞動關係法》、</t>
    </r>
    <r>
      <rPr>
        <sz val="12"/>
        <rFont val="新細明體"/>
        <family val="1"/>
        <charset val="136"/>
      </rPr>
      <t>《僱員的最低工資》</t>
    </r>
    <r>
      <rPr>
        <sz val="12"/>
        <color theme="1"/>
        <rFont val="新細明體"/>
        <family val="1"/>
        <charset val="136"/>
      </rPr>
      <t>等法律規定。</t>
    </r>
  </si>
  <si>
    <r>
      <t>l</t>
    </r>
    <r>
      <rPr>
        <sz val="12"/>
        <color theme="1"/>
        <rFont val="Times New Roman"/>
        <family val="1"/>
      </rPr>
      <t xml:space="preserve">   </t>
    </r>
    <r>
      <rPr>
        <sz val="12"/>
        <color theme="1"/>
        <rFont val="新細明體"/>
        <family val="1"/>
        <charset val="136"/>
      </rPr>
      <t>獲判給人指派到勞工事務局各地點、設施及場所提供服務的保安員，必須全部為澳門特別行政區居民。</t>
    </r>
  </si>
  <si>
    <r>
      <t>l</t>
    </r>
    <r>
      <rPr>
        <sz val="12"/>
        <color theme="1"/>
        <rFont val="Times New Roman"/>
        <family val="1"/>
      </rPr>
      <t xml:space="preserve">   </t>
    </r>
    <r>
      <rPr>
        <sz val="12"/>
        <color theme="1"/>
        <rFont val="新細明體"/>
        <family val="1"/>
        <charset val="136"/>
      </rPr>
      <t>為結算的目的，獲判給人應在每月結束後五個工作天內向勞工事務局發出發票及保安員出勤記錄。</t>
    </r>
    <phoneticPr fontId="4" type="noConversion"/>
  </si>
  <si>
    <t>投標人</t>
  </si>
  <si>
    <t xml:space="preserve">簽名及公司蓋章
（應與投標書的簽名一致）
</t>
  </si>
  <si>
    <t>每名保安員
每小時費用</t>
  </si>
  <si>
    <t xml:space="preserve">總費用  </t>
  </si>
  <si>
    <r>
      <rPr>
        <sz val="12"/>
        <rFont val="新細明體"/>
        <family val="1"/>
        <charset val="136"/>
      </rPr>
      <t>每天</t>
    </r>
    <r>
      <rPr>
        <sz val="12"/>
        <rFont val="Times New Roman"/>
        <family val="1"/>
      </rPr>
      <t>24</t>
    </r>
    <r>
      <rPr>
        <sz val="12"/>
        <rFont val="新細明體"/>
        <family val="1"/>
        <charset val="136"/>
      </rPr>
      <t>小時，包括政府辦公日、星期六、日及政府公眾假期</t>
    </r>
  </si>
  <si>
    <t>24個月費用</t>
  </si>
  <si>
    <r>
      <t>2025</t>
    </r>
    <r>
      <rPr>
        <b/>
        <sz val="12"/>
        <color theme="1"/>
        <rFont val="細明體"/>
        <family val="3"/>
        <charset val="136"/>
      </rPr>
      <t>年</t>
    </r>
    <r>
      <rPr>
        <b/>
        <sz val="12"/>
        <color theme="1"/>
        <rFont val="Times New Roman"/>
        <family val="1"/>
      </rPr>
      <t>12</t>
    </r>
    <r>
      <rPr>
        <b/>
        <sz val="12"/>
        <color theme="1"/>
        <rFont val="細明體"/>
        <family val="3"/>
        <charset val="136"/>
      </rPr>
      <t>月</t>
    </r>
    <r>
      <rPr>
        <b/>
        <sz val="12"/>
        <color theme="1"/>
        <rFont val="Times New Roman"/>
        <family val="1"/>
      </rPr>
      <t>1</t>
    </r>
    <r>
      <rPr>
        <b/>
        <sz val="12"/>
        <color theme="1"/>
        <rFont val="細明體"/>
        <family val="3"/>
        <charset val="136"/>
      </rPr>
      <t>日至</t>
    </r>
    <r>
      <rPr>
        <b/>
        <sz val="12"/>
        <color theme="1"/>
        <rFont val="Times New Roman"/>
        <family val="1"/>
      </rPr>
      <t>2027</t>
    </r>
    <r>
      <rPr>
        <b/>
        <sz val="12"/>
        <color theme="1"/>
        <rFont val="細明體"/>
        <family val="3"/>
        <charset val="136"/>
      </rPr>
      <t>年</t>
    </r>
    <r>
      <rPr>
        <b/>
        <sz val="12"/>
        <color theme="1"/>
        <rFont val="Times New Roman"/>
        <family val="1"/>
      </rPr>
      <t>11</t>
    </r>
    <r>
      <rPr>
        <b/>
        <sz val="12"/>
        <color theme="1"/>
        <rFont val="細明體"/>
        <family val="3"/>
        <charset val="136"/>
      </rPr>
      <t>月</t>
    </r>
    <r>
      <rPr>
        <b/>
        <sz val="12"/>
        <color theme="1"/>
        <rFont val="Times New Roman"/>
        <family val="1"/>
      </rPr>
      <t>30</t>
    </r>
    <r>
      <rPr>
        <b/>
        <sz val="12"/>
        <color theme="1"/>
        <rFont val="細明體"/>
        <family val="3"/>
        <charset val="136"/>
      </rPr>
      <t>日服務費（共</t>
    </r>
    <r>
      <rPr>
        <b/>
        <sz val="12"/>
        <color theme="1"/>
        <rFont val="Times New Roman"/>
        <family val="1"/>
      </rPr>
      <t>24</t>
    </r>
    <r>
      <rPr>
        <b/>
        <sz val="12"/>
        <color theme="1"/>
        <rFont val="細明體"/>
        <family val="3"/>
        <charset val="136"/>
      </rPr>
      <t>個月）</t>
    </r>
    <phoneticPr fontId="4" type="noConversion"/>
  </si>
  <si>
    <r>
      <t>2025</t>
    </r>
    <r>
      <rPr>
        <b/>
        <sz val="10"/>
        <rFont val="細明體"/>
        <family val="3"/>
        <charset val="136"/>
      </rPr>
      <t>年時數</t>
    </r>
    <phoneticPr fontId="4" type="noConversion"/>
  </si>
  <si>
    <r>
      <t>2026</t>
    </r>
    <r>
      <rPr>
        <b/>
        <sz val="10"/>
        <rFont val="細明體"/>
        <family val="3"/>
        <charset val="136"/>
      </rPr>
      <t>年時數</t>
    </r>
    <phoneticPr fontId="4" type="noConversion"/>
  </si>
  <si>
    <r>
      <t>2027</t>
    </r>
    <r>
      <rPr>
        <b/>
        <sz val="10"/>
        <rFont val="細明體"/>
        <family val="3"/>
        <charset val="136"/>
      </rPr>
      <t>年時數</t>
    </r>
    <phoneticPr fontId="4" type="noConversion"/>
  </si>
  <si>
    <t>金龍中心辦事處</t>
    <phoneticPr fontId="4" type="noConversion"/>
  </si>
  <si>
    <r>
      <rPr>
        <sz val="12"/>
        <rFont val="細明體"/>
        <family val="3"/>
        <charset val="136"/>
      </rPr>
      <t>保安員</t>
    </r>
    <r>
      <rPr>
        <sz val="12"/>
        <rFont val="Times New Roman"/>
        <family val="1"/>
      </rPr>
      <t>1</t>
    </r>
    <r>
      <rPr>
        <sz val="12"/>
        <rFont val="細明體"/>
        <family val="3"/>
        <charset val="136"/>
      </rPr>
      <t>名</t>
    </r>
    <phoneticPr fontId="4" type="noConversion"/>
  </si>
  <si>
    <t>1月</t>
    <phoneticPr fontId="4" type="noConversion"/>
  </si>
  <si>
    <t>2月</t>
    <phoneticPr fontId="4" type="noConversion"/>
  </si>
  <si>
    <t>3月</t>
    <phoneticPr fontId="4" type="noConversion"/>
  </si>
  <si>
    <t>4月</t>
    <phoneticPr fontId="4" type="noConversion"/>
  </si>
  <si>
    <t>5月</t>
    <phoneticPr fontId="4" type="noConversion"/>
  </si>
  <si>
    <t>6月</t>
  </si>
  <si>
    <t>7月</t>
  </si>
  <si>
    <t>8月</t>
  </si>
  <si>
    <t>9月</t>
  </si>
  <si>
    <t>10月</t>
  </si>
  <si>
    <t>11月</t>
  </si>
  <si>
    <t>12月</t>
  </si>
  <si>
    <t>日數</t>
    <phoneticPr fontId="4" type="noConversion"/>
  </si>
  <si>
    <t>總日數</t>
    <phoneticPr fontId="4" type="noConversion"/>
  </si>
  <si>
    <t>工作日</t>
    <phoneticPr fontId="4" type="noConversion"/>
  </si>
  <si>
    <t>總工作日</t>
    <phoneticPr fontId="4" type="noConversion"/>
  </si>
  <si>
    <r>
      <rPr>
        <sz val="12"/>
        <rFont val="細明體"/>
        <family val="3"/>
        <charset val="136"/>
      </rPr>
      <t>每天</t>
    </r>
    <r>
      <rPr>
        <sz val="12"/>
        <rFont val="Times New Roman"/>
        <family val="1"/>
      </rPr>
      <t>7.5</t>
    </r>
    <r>
      <rPr>
        <sz val="12"/>
        <rFont val="細明體"/>
        <family val="3"/>
        <charset val="136"/>
      </rPr>
      <t>小時（週一至週五</t>
    </r>
    <r>
      <rPr>
        <sz val="12"/>
        <rFont val="Times New Roman"/>
        <family val="1"/>
      </rPr>
      <t>09:00-13:00</t>
    </r>
    <r>
      <rPr>
        <sz val="12"/>
        <rFont val="細明體"/>
        <family val="3"/>
        <charset val="136"/>
      </rPr>
      <t>，</t>
    </r>
    <r>
      <rPr>
        <sz val="12"/>
        <rFont val="Times New Roman"/>
        <family val="1"/>
      </rPr>
      <t>14:30-18:00</t>
    </r>
    <r>
      <rPr>
        <sz val="12"/>
        <rFont val="細明體"/>
        <family val="3"/>
        <charset val="136"/>
      </rPr>
      <t>，政府公眾假期除外）</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</si>
</sst>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新細明體"/>
      <family val="2"/>
      <charset val="136"/>
      <scheme val="minor"/>
    </font>
    <font>
      <b/>
      <sz val="12"/>
      <color theme="1"/>
      <name val="Times New Roman"/>
      <family val="1"/>
    </font>
    <font>
      <sz val="12"/>
      <color theme="1"/>
      <name val="新細明體"/>
      <family val="1"/>
      <charset val="136"/>
    </font>
    <font>
      <sz val="12"/>
      <color theme="1"/>
      <name val="Times New Roman"/>
      <family val="1"/>
    </font>
    <font>
      <sz val="9"/>
      <name val="新細明體"/>
      <family val="2"/>
      <charset val="136"/>
      <scheme val="minor"/>
    </font>
    <font>
      <sz val="12"/>
      <color theme="1"/>
      <name val="細明體"/>
      <family val="3"/>
      <charset val="136"/>
    </font>
    <font>
      <sz val="10"/>
      <color theme="1"/>
      <name val="Times New Roman"/>
      <family val="1"/>
    </font>
    <font>
      <sz val="10"/>
      <color theme="1"/>
      <name val="新細明體"/>
      <family val="2"/>
      <charset val="136"/>
      <scheme val="minor"/>
    </font>
    <font>
      <sz val="10"/>
      <color theme="1"/>
      <name val="Wingdings"/>
      <charset val="2"/>
    </font>
    <font>
      <sz val="12"/>
      <color theme="1"/>
      <name val="Wingdings"/>
      <charset val="2"/>
    </font>
    <font>
      <b/>
      <sz val="12"/>
      <color theme="1"/>
      <name val="新細明體"/>
      <family val="1"/>
      <charset val="136"/>
    </font>
    <font>
      <b/>
      <sz val="18"/>
      <color theme="1"/>
      <name val="新細明體"/>
      <family val="1"/>
      <charset val="136"/>
      <scheme val="minor"/>
    </font>
    <font>
      <b/>
      <sz val="14"/>
      <color theme="1"/>
      <name val="Times New Roman"/>
      <family val="1"/>
    </font>
    <font>
      <sz val="12"/>
      <name val="新細明體"/>
      <family val="1"/>
      <charset val="136"/>
    </font>
    <font>
      <sz val="12"/>
      <name val="Times New Roman"/>
      <family val="1"/>
    </font>
    <font>
      <b/>
      <sz val="10"/>
      <name val="Times New Roman"/>
      <family val="1"/>
    </font>
    <font>
      <sz val="12"/>
      <name val="Wingdings"/>
      <charset val="2"/>
    </font>
    <font>
      <sz val="12"/>
      <color rgb="FFFF0000"/>
      <name val="Times New Roman"/>
      <family val="1"/>
    </font>
    <font>
      <sz val="14"/>
      <color theme="1"/>
      <name val="Times New Roman"/>
      <family val="1"/>
    </font>
    <font>
      <sz val="12"/>
      <name val="新細明體"/>
      <family val="1"/>
      <charset val="136"/>
      <scheme val="major"/>
    </font>
    <font>
      <b/>
      <sz val="12"/>
      <name val="新細明體"/>
      <family val="1"/>
      <charset val="136"/>
    </font>
    <font>
      <b/>
      <sz val="12"/>
      <color theme="1"/>
      <name val="細明體"/>
      <family val="3"/>
      <charset val="136"/>
    </font>
    <font>
      <b/>
      <sz val="10"/>
      <name val="細明體"/>
      <family val="3"/>
      <charset val="136"/>
    </font>
    <font>
      <sz val="12"/>
      <name val="細明體"/>
      <family val="3"/>
      <charset val="136"/>
    </font>
  </fonts>
  <fills count="6">
    <fill>
      <patternFill patternType="none"/>
    </fill>
    <fill>
      <patternFill patternType="gray125"/>
    </fill>
    <fill>
      <patternFill patternType="solid">
        <fgColor rgb="FFFFCC99"/>
        <bgColor indexed="64"/>
      </patternFill>
    </fill>
    <fill>
      <patternFill patternType="solid">
        <fgColor rgb="FFCCFFFF"/>
        <bgColor indexed="64"/>
      </patternFill>
    </fill>
    <fill>
      <patternFill patternType="solid">
        <fgColor theme="0" tint="-0.34998626667073579"/>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45">
    <xf numFmtId="0" fontId="0" fillId="0" borderId="0" xfId="0">
      <alignment vertical="center"/>
    </xf>
    <xf numFmtId="0" fontId="6" fillId="0" borderId="0" xfId="0" applyFont="1" applyAlignment="1">
      <alignment vertical="center" wrapText="1"/>
    </xf>
    <xf numFmtId="0" fontId="7" fillId="0" borderId="0" xfId="0" applyFont="1">
      <alignment vertical="center"/>
    </xf>
    <xf numFmtId="0" fontId="8" fillId="0" borderId="0" xfId="0" applyFont="1">
      <alignment vertical="center"/>
    </xf>
    <xf numFmtId="0" fontId="9" fillId="0" borderId="0" xfId="0" applyFont="1">
      <alignment vertical="center"/>
    </xf>
    <xf numFmtId="0" fontId="6" fillId="0" borderId="0" xfId="0" applyFont="1" applyAlignment="1">
      <alignment horizontal="center" vertical="center" wrapText="1"/>
    </xf>
    <xf numFmtId="0" fontId="11" fillId="0" borderId="0" xfId="0" applyFont="1">
      <alignment vertical="center"/>
    </xf>
    <xf numFmtId="0" fontId="15" fillId="3" borderId="1" xfId="0" applyFont="1" applyFill="1" applyBorder="1" applyAlignment="1">
      <alignment horizontal="center" vertical="center" wrapText="1"/>
    </xf>
    <xf numFmtId="0" fontId="0" fillId="0" borderId="4" xfId="0" applyBorder="1">
      <alignment vertical="center"/>
    </xf>
    <xf numFmtId="0" fontId="14" fillId="0" borderId="1" xfId="0" applyFont="1" applyBorder="1" applyAlignment="1">
      <alignment horizontal="justify" vertical="center" wrapText="1"/>
    </xf>
    <xf numFmtId="0" fontId="10" fillId="0" borderId="0" xfId="0" applyFont="1" applyAlignment="1">
      <alignment horizontal="center" vertical="center" wrapText="1"/>
    </xf>
    <xf numFmtId="0" fontId="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5" fillId="0" borderId="0" xfId="0" applyFont="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12" fillId="2" borderId="1" xfId="0" applyFont="1" applyFill="1" applyBorder="1" applyAlignment="1">
      <alignment horizontal="right" vertical="center" wrapText="1"/>
    </xf>
    <xf numFmtId="0" fontId="1"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7" fillId="0" borderId="8" xfId="0" applyFont="1" applyBorder="1" applyAlignment="1">
      <alignment horizontal="left" vertical="center" wrapText="1"/>
    </xf>
    <xf numFmtId="0" fontId="9" fillId="0" borderId="0" xfId="0" applyFont="1" applyAlignment="1">
      <alignment horizontal="left" vertical="center"/>
    </xf>
    <xf numFmtId="0" fontId="20" fillId="0" borderId="5" xfId="0" applyFont="1" applyBorder="1" applyAlignment="1">
      <alignment horizontal="right" vertical="center" wrapText="1"/>
    </xf>
    <xf numFmtId="0" fontId="20" fillId="0" borderId="6" xfId="0" applyFont="1" applyBorder="1" applyAlignment="1">
      <alignment horizontal="right" vertical="center" wrapText="1"/>
    </xf>
    <xf numFmtId="0" fontId="20" fillId="0" borderId="7" xfId="0" applyFont="1" applyBorder="1" applyAlignment="1">
      <alignment horizontal="right" vertical="center" wrapText="1"/>
    </xf>
    <xf numFmtId="0" fontId="6" fillId="0" borderId="0" xfId="0" applyFont="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xf>
    <xf numFmtId="0" fontId="14" fillId="0" borderId="0" xfId="0" applyFont="1" applyAlignment="1">
      <alignment horizontal="left" vertical="center"/>
    </xf>
    <xf numFmtId="0" fontId="16" fillId="0" borderId="0" xfId="0" applyFont="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23" fillId="0" borderId="1" xfId="0" applyFont="1" applyFill="1"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3"/>
  <sheetViews>
    <sheetView tabSelected="1" zoomScaleNormal="100" zoomScalePageLayoutView="90" workbookViewId="0">
      <selection activeCell="A6" sqref="A6:E17"/>
    </sheetView>
  </sheetViews>
  <sheetFormatPr defaultRowHeight="16.5" x14ac:dyDescent="0.25"/>
  <cols>
    <col min="1" max="1" width="27" customWidth="1"/>
    <col min="2" max="2" width="14.75" customWidth="1"/>
    <col min="3" max="3" width="66.75" customWidth="1"/>
    <col min="4" max="7" width="11.25" customWidth="1"/>
    <col min="8" max="8" width="21.5" customWidth="1"/>
  </cols>
  <sheetData>
    <row r="1" spans="1:8" s="6" customFormat="1" ht="28.5" customHeight="1" x14ac:dyDescent="0.25">
      <c r="A1" s="19" t="s">
        <v>0</v>
      </c>
      <c r="B1" s="19"/>
      <c r="C1" s="19"/>
      <c r="D1" s="19"/>
      <c r="E1" s="19"/>
      <c r="F1" s="19"/>
      <c r="G1" s="19"/>
      <c r="H1" s="19"/>
    </row>
    <row r="2" spans="1:8" ht="28.5" customHeight="1" x14ac:dyDescent="0.25">
      <c r="A2" s="20" t="s">
        <v>34</v>
      </c>
      <c r="B2" s="20"/>
      <c r="C2" s="20"/>
      <c r="D2" s="20"/>
      <c r="E2" s="20"/>
      <c r="F2" s="20"/>
      <c r="G2" s="20"/>
      <c r="H2" s="20"/>
    </row>
    <row r="3" spans="1:8" ht="27.75" customHeight="1" x14ac:dyDescent="0.25">
      <c r="A3" s="21" t="s">
        <v>1</v>
      </c>
      <c r="B3" s="21" t="s">
        <v>2</v>
      </c>
      <c r="C3" s="22" t="s">
        <v>3</v>
      </c>
      <c r="D3" s="24" t="s">
        <v>4</v>
      </c>
      <c r="E3" s="24"/>
      <c r="F3" s="24"/>
      <c r="G3" s="24"/>
      <c r="H3" s="24"/>
    </row>
    <row r="4" spans="1:8" ht="30.75" customHeight="1" x14ac:dyDescent="0.25">
      <c r="A4" s="21"/>
      <c r="B4" s="21"/>
      <c r="C4" s="23"/>
      <c r="D4" s="7" t="s">
        <v>35</v>
      </c>
      <c r="E4" s="7" t="s">
        <v>36</v>
      </c>
      <c r="F4" s="7" t="s">
        <v>37</v>
      </c>
      <c r="G4" s="7" t="s">
        <v>30</v>
      </c>
      <c r="H4" s="7" t="s">
        <v>33</v>
      </c>
    </row>
    <row r="5" spans="1:8" ht="22.5" customHeight="1" x14ac:dyDescent="0.25">
      <c r="A5" s="13" t="s">
        <v>5</v>
      </c>
      <c r="B5" s="12" t="s">
        <v>6</v>
      </c>
      <c r="C5" s="9" t="s">
        <v>32</v>
      </c>
      <c r="D5" s="11">
        <f>31*24</f>
        <v>744</v>
      </c>
      <c r="E5" s="11">
        <f>365*24</f>
        <v>8760</v>
      </c>
      <c r="F5" s="11">
        <f>334*24</f>
        <v>8016</v>
      </c>
      <c r="G5" s="11"/>
      <c r="H5" s="11"/>
    </row>
    <row r="6" spans="1:8" ht="22.5" customHeight="1" x14ac:dyDescent="0.25">
      <c r="A6" s="40" t="s">
        <v>5</v>
      </c>
      <c r="B6" s="41" t="s">
        <v>6</v>
      </c>
      <c r="C6" s="42" t="s">
        <v>32</v>
      </c>
      <c r="D6" s="43">
        <f>31*24</f>
        <v>744</v>
      </c>
      <c r="E6" s="43">
        <f>365*24</f>
        <v>8760</v>
      </c>
      <c r="F6" s="11">
        <f>334*24</f>
        <v>8016</v>
      </c>
      <c r="G6" s="11"/>
      <c r="H6" s="11"/>
    </row>
    <row r="7" spans="1:8" ht="22.5" customHeight="1" x14ac:dyDescent="0.25">
      <c r="A7" s="40" t="s">
        <v>5</v>
      </c>
      <c r="B7" s="41" t="s">
        <v>6</v>
      </c>
      <c r="C7" s="42" t="s">
        <v>7</v>
      </c>
      <c r="D7" s="43">
        <f>18*8.5</f>
        <v>153</v>
      </c>
      <c r="E7" s="43">
        <f>241*8.5</f>
        <v>2048.5</v>
      </c>
      <c r="F7" s="11">
        <f>223*8.5</f>
        <v>1895.5</v>
      </c>
      <c r="G7" s="11"/>
      <c r="H7" s="11"/>
    </row>
    <row r="8" spans="1:8" ht="22.5" customHeight="1" x14ac:dyDescent="0.25">
      <c r="A8" s="40" t="s">
        <v>8</v>
      </c>
      <c r="B8" s="41" t="s">
        <v>6</v>
      </c>
      <c r="C8" s="42" t="s">
        <v>7</v>
      </c>
      <c r="D8" s="43">
        <f>18*8.5</f>
        <v>153</v>
      </c>
      <c r="E8" s="43">
        <f>241*8.5</f>
        <v>2048.5</v>
      </c>
      <c r="F8" s="11">
        <f>223*8.5</f>
        <v>1895.5</v>
      </c>
      <c r="G8" s="11"/>
      <c r="H8" s="11"/>
    </row>
    <row r="9" spans="1:8" ht="22.5" customHeight="1" x14ac:dyDescent="0.25">
      <c r="A9" s="40" t="s">
        <v>8</v>
      </c>
      <c r="B9" s="41" t="s">
        <v>39</v>
      </c>
      <c r="C9" s="42" t="s">
        <v>7</v>
      </c>
      <c r="D9" s="43">
        <f>18*8.5</f>
        <v>153</v>
      </c>
      <c r="E9" s="43">
        <f>241*8.5</f>
        <v>2048.5</v>
      </c>
      <c r="F9" s="11">
        <f>223*8.5</f>
        <v>1895.5</v>
      </c>
      <c r="G9" s="11"/>
      <c r="H9" s="11"/>
    </row>
    <row r="10" spans="1:8" ht="22.5" customHeight="1" x14ac:dyDescent="0.25">
      <c r="A10" s="40" t="s">
        <v>9</v>
      </c>
      <c r="B10" s="41" t="s">
        <v>10</v>
      </c>
      <c r="C10" s="42" t="s">
        <v>11</v>
      </c>
      <c r="D10" s="43">
        <f>18*12</f>
        <v>216</v>
      </c>
      <c r="E10" s="43">
        <f>241*12</f>
        <v>2892</v>
      </c>
      <c r="F10" s="11">
        <f>223*12</f>
        <v>2676</v>
      </c>
      <c r="G10" s="11"/>
      <c r="H10" s="11"/>
    </row>
    <row r="11" spans="1:8" ht="22.5" customHeight="1" x14ac:dyDescent="0.25">
      <c r="A11" s="44" t="s">
        <v>38</v>
      </c>
      <c r="B11" s="41" t="s">
        <v>6</v>
      </c>
      <c r="C11" s="42" t="s">
        <v>32</v>
      </c>
      <c r="D11" s="43">
        <f>31*24</f>
        <v>744</v>
      </c>
      <c r="E11" s="43">
        <f>365*24</f>
        <v>8760</v>
      </c>
      <c r="F11" s="11">
        <f>334*24</f>
        <v>8016</v>
      </c>
      <c r="G11" s="11"/>
      <c r="H11" s="11"/>
    </row>
    <row r="12" spans="1:8" ht="22.5" customHeight="1" x14ac:dyDescent="0.25">
      <c r="A12" s="44" t="s">
        <v>38</v>
      </c>
      <c r="B12" s="41" t="s">
        <v>6</v>
      </c>
      <c r="C12" s="42" t="s">
        <v>56</v>
      </c>
      <c r="D12" s="43">
        <f>18*7.5</f>
        <v>135</v>
      </c>
      <c r="E12" s="43">
        <f>241*7.5</f>
        <v>1807.5</v>
      </c>
      <c r="F12" s="11">
        <f>223*7.5</f>
        <v>1672.5</v>
      </c>
      <c r="G12" s="11"/>
      <c r="H12" s="11"/>
    </row>
    <row r="13" spans="1:8" ht="22.5" customHeight="1" x14ac:dyDescent="0.25">
      <c r="A13" s="40" t="s">
        <v>12</v>
      </c>
      <c r="B13" s="41" t="s">
        <v>10</v>
      </c>
      <c r="C13" s="42" t="s">
        <v>32</v>
      </c>
      <c r="D13" s="43">
        <f>31*24</f>
        <v>744</v>
      </c>
      <c r="E13" s="43">
        <f>365*24</f>
        <v>8760</v>
      </c>
      <c r="F13" s="11">
        <f>334*24</f>
        <v>8016</v>
      </c>
      <c r="G13" s="11"/>
      <c r="H13" s="11"/>
    </row>
    <row r="14" spans="1:8" ht="22.5" customHeight="1" x14ac:dyDescent="0.25">
      <c r="A14" s="40" t="s">
        <v>13</v>
      </c>
      <c r="B14" s="41" t="s">
        <v>10</v>
      </c>
      <c r="C14" s="42" t="s">
        <v>32</v>
      </c>
      <c r="D14" s="43">
        <f>31*24</f>
        <v>744</v>
      </c>
      <c r="E14" s="43">
        <f>365*24</f>
        <v>8760</v>
      </c>
      <c r="F14" s="11">
        <f>334*24</f>
        <v>8016</v>
      </c>
      <c r="G14" s="11"/>
      <c r="H14" s="11"/>
    </row>
    <row r="15" spans="1:8" ht="22.5" customHeight="1" x14ac:dyDescent="0.25">
      <c r="A15" s="40" t="s">
        <v>14</v>
      </c>
      <c r="B15" s="41" t="s">
        <v>10</v>
      </c>
      <c r="C15" s="42" t="s">
        <v>32</v>
      </c>
      <c r="D15" s="43">
        <f>31*24</f>
        <v>744</v>
      </c>
      <c r="E15" s="43">
        <f>365*24</f>
        <v>8760</v>
      </c>
      <c r="F15" s="11">
        <f>334*24</f>
        <v>8016</v>
      </c>
      <c r="G15" s="11"/>
      <c r="H15" s="11"/>
    </row>
    <row r="16" spans="1:8" ht="22.5" customHeight="1" x14ac:dyDescent="0.25">
      <c r="A16" s="40" t="s">
        <v>14</v>
      </c>
      <c r="B16" s="41" t="s">
        <v>10</v>
      </c>
      <c r="C16" s="42" t="s">
        <v>15</v>
      </c>
      <c r="D16" s="43">
        <f>18*10</f>
        <v>180</v>
      </c>
      <c r="E16" s="43">
        <f>241*10</f>
        <v>2410</v>
      </c>
      <c r="F16" s="11">
        <f>223*10</f>
        <v>2230</v>
      </c>
      <c r="G16" s="11"/>
      <c r="H16" s="11"/>
    </row>
    <row r="17" spans="1:8" ht="22.5" customHeight="1" x14ac:dyDescent="0.25">
      <c r="A17" s="40" t="s">
        <v>16</v>
      </c>
      <c r="B17" s="41" t="s">
        <v>10</v>
      </c>
      <c r="C17" s="42" t="s">
        <v>32</v>
      </c>
      <c r="D17" s="43">
        <f>31*24</f>
        <v>744</v>
      </c>
      <c r="E17" s="43">
        <f>365*24</f>
        <v>8760</v>
      </c>
      <c r="F17" s="11">
        <f>334*24</f>
        <v>8016</v>
      </c>
      <c r="G17" s="11"/>
      <c r="H17" s="11"/>
    </row>
    <row r="18" spans="1:8" ht="22.5" customHeight="1" x14ac:dyDescent="0.25">
      <c r="A18" s="13" t="s">
        <v>17</v>
      </c>
      <c r="B18" s="12" t="s">
        <v>10</v>
      </c>
      <c r="C18" s="9" t="s">
        <v>32</v>
      </c>
      <c r="D18" s="11">
        <f>31*24</f>
        <v>744</v>
      </c>
      <c r="E18" s="11">
        <f>365*24</f>
        <v>8760</v>
      </c>
      <c r="F18" s="11">
        <f>334*24</f>
        <v>8016</v>
      </c>
      <c r="G18" s="11"/>
      <c r="H18" s="11"/>
    </row>
    <row r="19" spans="1:8" ht="22.5" customHeight="1" x14ac:dyDescent="0.25">
      <c r="A19" s="13" t="s">
        <v>18</v>
      </c>
      <c r="B19" s="12" t="s">
        <v>10</v>
      </c>
      <c r="C19" s="9" t="s">
        <v>32</v>
      </c>
      <c r="D19" s="11">
        <f>31*24</f>
        <v>744</v>
      </c>
      <c r="E19" s="11">
        <f>365*24</f>
        <v>8760</v>
      </c>
      <c r="F19" s="11">
        <f>334*24</f>
        <v>8016</v>
      </c>
      <c r="G19" s="11"/>
      <c r="H19" s="11"/>
    </row>
    <row r="20" spans="1:8" ht="22.5" customHeight="1" x14ac:dyDescent="0.25">
      <c r="A20" s="13" t="s">
        <v>19</v>
      </c>
      <c r="B20" s="12" t="s">
        <v>10</v>
      </c>
      <c r="C20" s="9" t="s">
        <v>32</v>
      </c>
      <c r="D20" s="11">
        <f>31*24</f>
        <v>744</v>
      </c>
      <c r="E20" s="11">
        <f>365*24</f>
        <v>8760</v>
      </c>
      <c r="F20" s="11">
        <f>334*24</f>
        <v>8016</v>
      </c>
      <c r="G20" s="11"/>
      <c r="H20" s="11"/>
    </row>
    <row r="21" spans="1:8" ht="22.5" customHeight="1" x14ac:dyDescent="0.25">
      <c r="A21" s="27" t="s">
        <v>31</v>
      </c>
      <c r="B21" s="28"/>
      <c r="C21" s="28"/>
      <c r="D21" s="28"/>
      <c r="E21" s="28"/>
      <c r="F21" s="28"/>
      <c r="G21" s="29"/>
      <c r="H21" s="11"/>
    </row>
    <row r="22" spans="1:8" ht="23.25" customHeight="1" x14ac:dyDescent="0.25">
      <c r="A22" s="25"/>
      <c r="B22" s="25"/>
      <c r="C22" s="25"/>
      <c r="D22" s="10"/>
      <c r="E22" s="10"/>
      <c r="F22" s="10"/>
      <c r="G22" s="10"/>
      <c r="H22" s="5"/>
    </row>
    <row r="23" spans="1:8" ht="16.5" customHeight="1" x14ac:dyDescent="0.25">
      <c r="A23" s="30"/>
      <c r="B23" s="30"/>
      <c r="C23" s="30"/>
      <c r="D23" s="30"/>
      <c r="E23" s="30"/>
      <c r="F23" s="30"/>
      <c r="G23" s="30"/>
      <c r="H23" s="30"/>
    </row>
    <row r="24" spans="1:8" ht="16.5" customHeight="1" x14ac:dyDescent="0.25">
      <c r="A24" s="1"/>
      <c r="B24" s="1"/>
      <c r="C24" s="1"/>
      <c r="D24" s="1"/>
      <c r="E24" s="1"/>
      <c r="F24" s="1"/>
      <c r="G24" s="1"/>
      <c r="H24" s="5"/>
    </row>
    <row r="25" spans="1:8" ht="15.75" customHeight="1" x14ac:dyDescent="0.25">
      <c r="A25" s="1"/>
      <c r="B25" s="1"/>
      <c r="C25" s="1"/>
      <c r="D25" s="1"/>
      <c r="E25" s="1"/>
      <c r="F25" s="1"/>
      <c r="G25" s="1"/>
      <c r="H25" s="5"/>
    </row>
    <row r="26" spans="1:8" ht="29.25" hidden="1" customHeight="1" x14ac:dyDescent="0.25">
      <c r="A26" s="36" t="s">
        <v>20</v>
      </c>
      <c r="B26" s="36"/>
      <c r="C26" s="36"/>
      <c r="D26" s="36"/>
      <c r="E26" s="36"/>
      <c r="F26" s="36"/>
      <c r="G26" s="36"/>
      <c r="H26" s="36"/>
    </row>
    <row r="27" spans="1:8" ht="18" customHeight="1" x14ac:dyDescent="0.25"/>
    <row r="28" spans="1:8" ht="20.25" customHeight="1" x14ac:dyDescent="0.25">
      <c r="A28" s="35" t="s">
        <v>21</v>
      </c>
      <c r="B28" s="35"/>
      <c r="C28" s="35"/>
      <c r="D28" s="35"/>
      <c r="E28" s="35"/>
      <c r="F28" s="35"/>
      <c r="G28" s="35"/>
      <c r="H28" s="35"/>
    </row>
    <row r="29" spans="1:8" ht="13.5" customHeight="1" x14ac:dyDescent="0.25"/>
    <row r="30" spans="1:8" ht="23.25" customHeight="1" x14ac:dyDescent="0.25">
      <c r="A30" s="37" t="s">
        <v>22</v>
      </c>
      <c r="B30" s="37"/>
      <c r="C30" s="37"/>
      <c r="D30" s="37"/>
      <c r="E30" s="37"/>
      <c r="F30" s="37"/>
      <c r="G30" s="37"/>
      <c r="H30" s="37"/>
    </row>
    <row r="31" spans="1:8" ht="13.5" customHeight="1" x14ac:dyDescent="0.25"/>
    <row r="32" spans="1:8" ht="60" customHeight="1" x14ac:dyDescent="0.25">
      <c r="A32" s="38" t="s">
        <v>23</v>
      </c>
      <c r="B32" s="39"/>
      <c r="C32" s="39"/>
      <c r="D32" s="39"/>
      <c r="E32" s="39"/>
      <c r="F32" s="39"/>
      <c r="G32" s="39"/>
      <c r="H32" s="39"/>
    </row>
    <row r="33" spans="1:8" ht="13.5" customHeight="1" x14ac:dyDescent="0.25"/>
    <row r="34" spans="1:8" ht="23.25" customHeight="1" x14ac:dyDescent="0.25">
      <c r="A34" s="26" t="s">
        <v>24</v>
      </c>
      <c r="B34" s="26"/>
      <c r="C34" s="26"/>
      <c r="D34" s="26"/>
      <c r="E34" s="26"/>
      <c r="F34" s="26"/>
      <c r="G34" s="26"/>
      <c r="H34" s="26"/>
    </row>
    <row r="35" spans="1:8" ht="13.5" customHeight="1" x14ac:dyDescent="0.25"/>
    <row r="36" spans="1:8" ht="49.5" customHeight="1" x14ac:dyDescent="0.25">
      <c r="A36" s="32" t="s">
        <v>25</v>
      </c>
      <c r="B36" s="26"/>
      <c r="C36" s="26"/>
      <c r="D36" s="26"/>
      <c r="E36" s="26"/>
      <c r="F36" s="26"/>
      <c r="G36" s="26"/>
      <c r="H36" s="26"/>
    </row>
    <row r="37" spans="1:8" ht="13.5" customHeight="1" x14ac:dyDescent="0.25"/>
    <row r="38" spans="1:8" ht="23.25" customHeight="1" x14ac:dyDescent="0.25">
      <c r="A38" s="26" t="s">
        <v>26</v>
      </c>
      <c r="B38" s="26"/>
      <c r="C38" s="26"/>
      <c r="D38" s="26"/>
      <c r="E38" s="26"/>
      <c r="F38" s="26"/>
      <c r="G38" s="26"/>
      <c r="H38" s="26"/>
    </row>
    <row r="40" spans="1:8" ht="23.25" customHeight="1" x14ac:dyDescent="0.25">
      <c r="A40" s="26" t="s">
        <v>27</v>
      </c>
      <c r="B40" s="26"/>
      <c r="C40" s="26"/>
      <c r="D40" s="26"/>
      <c r="E40" s="26"/>
      <c r="F40" s="26"/>
      <c r="G40" s="26"/>
      <c r="H40" s="26"/>
    </row>
    <row r="41" spans="1:8" ht="36" customHeight="1" x14ac:dyDescent="0.25">
      <c r="A41" s="4"/>
      <c r="B41" s="4"/>
      <c r="C41" s="4"/>
      <c r="D41" s="33" t="s">
        <v>28</v>
      </c>
      <c r="E41" s="33"/>
      <c r="F41" s="33"/>
      <c r="G41" s="33"/>
      <c r="H41" s="33"/>
    </row>
    <row r="44" spans="1:8" x14ac:dyDescent="0.25">
      <c r="D44" s="8"/>
      <c r="E44" s="8"/>
      <c r="F44" s="8"/>
      <c r="G44" s="8"/>
      <c r="H44" s="8"/>
    </row>
    <row r="45" spans="1:8" ht="60" customHeight="1" x14ac:dyDescent="0.25">
      <c r="A45" s="4"/>
      <c r="B45" s="4"/>
      <c r="C45" s="4"/>
      <c r="D45" s="34" t="s">
        <v>29</v>
      </c>
      <c r="E45" s="34"/>
      <c r="F45" s="34"/>
      <c r="G45" s="34"/>
      <c r="H45" s="34"/>
    </row>
    <row r="46" spans="1:8" x14ac:dyDescent="0.25">
      <c r="A46" s="4"/>
      <c r="B46" s="4"/>
      <c r="C46" s="4"/>
      <c r="D46" s="14"/>
      <c r="E46" s="14"/>
      <c r="F46" s="14"/>
      <c r="G46" s="14"/>
      <c r="H46" s="14"/>
    </row>
    <row r="47" spans="1:8" x14ac:dyDescent="0.25">
      <c r="A47" s="4"/>
      <c r="B47" s="4"/>
      <c r="C47" s="4"/>
      <c r="D47" s="14"/>
      <c r="E47" s="14"/>
      <c r="F47" s="14"/>
      <c r="G47" s="14"/>
      <c r="H47" s="14"/>
    </row>
    <row r="48" spans="1:8" x14ac:dyDescent="0.25">
      <c r="A48" s="4"/>
      <c r="B48" s="4"/>
      <c r="C48" s="4"/>
      <c r="D48" s="14"/>
      <c r="E48" s="14"/>
      <c r="F48" s="14"/>
      <c r="G48" s="14"/>
      <c r="H48" s="14"/>
    </row>
    <row r="49" spans="1:8" x14ac:dyDescent="0.25">
      <c r="A49" s="4"/>
      <c r="B49" s="4"/>
      <c r="C49" s="4"/>
      <c r="D49" s="14"/>
      <c r="E49" s="14"/>
      <c r="F49" s="14"/>
      <c r="G49" s="14"/>
      <c r="H49" s="14"/>
    </row>
    <row r="50" spans="1:8" x14ac:dyDescent="0.25">
      <c r="A50" s="4"/>
      <c r="B50" s="4"/>
      <c r="C50" s="4"/>
      <c r="D50" s="14"/>
      <c r="E50" s="14"/>
      <c r="F50" s="14"/>
      <c r="G50" s="14"/>
      <c r="H50" s="14"/>
    </row>
    <row r="51" spans="1:8" x14ac:dyDescent="0.25">
      <c r="A51" s="4"/>
      <c r="B51" s="4"/>
      <c r="C51" s="4"/>
      <c r="D51" s="14"/>
      <c r="E51" s="14"/>
      <c r="F51" s="14"/>
      <c r="G51" s="14"/>
      <c r="H51" s="14"/>
    </row>
    <row r="52" spans="1:8" x14ac:dyDescent="0.25">
      <c r="A52" s="4"/>
      <c r="B52" s="4"/>
      <c r="C52" s="4"/>
      <c r="D52" s="14"/>
      <c r="E52" s="14"/>
      <c r="F52" s="14"/>
      <c r="G52" s="14"/>
      <c r="H52" s="14"/>
    </row>
    <row r="53" spans="1:8" x14ac:dyDescent="0.25">
      <c r="A53" s="4"/>
      <c r="B53" s="4"/>
      <c r="C53" s="4"/>
      <c r="D53" s="14"/>
      <c r="E53" s="14"/>
      <c r="F53" s="14"/>
      <c r="G53" s="14"/>
      <c r="H53" s="14"/>
    </row>
    <row r="54" spans="1:8" x14ac:dyDescent="0.25">
      <c r="A54" s="4"/>
      <c r="B54" s="4"/>
      <c r="C54" s="4"/>
      <c r="D54" s="14"/>
      <c r="E54" s="14"/>
      <c r="F54" s="14"/>
      <c r="G54" s="14"/>
      <c r="H54" s="14"/>
    </row>
    <row r="55" spans="1:8" x14ac:dyDescent="0.25">
      <c r="A55" s="4"/>
      <c r="B55" s="4"/>
      <c r="C55" s="4"/>
      <c r="D55" s="14"/>
      <c r="E55" s="14"/>
      <c r="F55" s="14"/>
      <c r="G55" s="14"/>
      <c r="H55" s="14"/>
    </row>
    <row r="56" spans="1:8" x14ac:dyDescent="0.25">
      <c r="A56" s="4"/>
      <c r="B56" s="4"/>
      <c r="C56" s="4"/>
      <c r="D56" s="14"/>
      <c r="E56" s="14"/>
      <c r="F56" s="14"/>
      <c r="G56" s="14"/>
      <c r="H56" s="14"/>
    </row>
    <row r="57" spans="1:8" x14ac:dyDescent="0.25">
      <c r="A57" s="4"/>
      <c r="B57" s="4"/>
      <c r="C57" s="4"/>
      <c r="D57" s="14"/>
      <c r="E57" s="14"/>
      <c r="F57" s="14"/>
      <c r="G57" s="14"/>
      <c r="H57" s="14"/>
    </row>
    <row r="58" spans="1:8" x14ac:dyDescent="0.25">
      <c r="A58" s="4"/>
      <c r="B58" s="4"/>
      <c r="C58" s="4"/>
      <c r="D58" s="14"/>
      <c r="E58" s="14"/>
      <c r="F58" s="14"/>
      <c r="G58" s="14"/>
      <c r="H58" s="14"/>
    </row>
    <row r="59" spans="1:8" x14ac:dyDescent="0.25">
      <c r="A59" s="4"/>
      <c r="B59" s="4"/>
      <c r="C59" s="4"/>
      <c r="D59" s="14"/>
      <c r="E59" s="14"/>
      <c r="F59" s="14"/>
      <c r="G59" s="14"/>
      <c r="H59" s="14"/>
    </row>
    <row r="60" spans="1:8" x14ac:dyDescent="0.25">
      <c r="A60" s="3"/>
      <c r="B60" s="3"/>
      <c r="C60" s="5"/>
      <c r="D60" s="3"/>
      <c r="E60" s="3"/>
      <c r="F60" s="3"/>
      <c r="G60" s="3"/>
      <c r="H60" s="3"/>
    </row>
    <row r="61" spans="1:8" x14ac:dyDescent="0.25">
      <c r="A61" s="2"/>
      <c r="B61" s="2"/>
      <c r="C61" s="2"/>
      <c r="D61" s="2"/>
      <c r="E61" s="2"/>
      <c r="F61" s="2"/>
      <c r="G61" s="2"/>
      <c r="H61" s="2"/>
    </row>
    <row r="62" spans="1:8" x14ac:dyDescent="0.25">
      <c r="A62" s="31">
        <v>15</v>
      </c>
      <c r="B62" s="31"/>
      <c r="C62" s="31"/>
      <c r="D62" s="31"/>
      <c r="E62" s="31"/>
      <c r="F62" s="31"/>
      <c r="G62" s="31"/>
      <c r="H62" s="31"/>
    </row>
    <row r="63" spans="1:8" x14ac:dyDescent="0.25">
      <c r="A63" s="2"/>
      <c r="B63" s="2"/>
      <c r="C63" s="2"/>
      <c r="D63" s="2"/>
      <c r="E63" s="2"/>
      <c r="F63" s="2"/>
      <c r="G63" s="2"/>
      <c r="H63" s="2"/>
    </row>
  </sheetData>
  <mergeCells count="20">
    <mergeCell ref="A22:C22"/>
    <mergeCell ref="A40:H40"/>
    <mergeCell ref="A21:G21"/>
    <mergeCell ref="A23:H23"/>
    <mergeCell ref="A62:H62"/>
    <mergeCell ref="A36:H36"/>
    <mergeCell ref="D41:H41"/>
    <mergeCell ref="D45:H45"/>
    <mergeCell ref="A38:H38"/>
    <mergeCell ref="A28:H28"/>
    <mergeCell ref="A26:H26"/>
    <mergeCell ref="A30:H30"/>
    <mergeCell ref="A32:H32"/>
    <mergeCell ref="A34:H34"/>
    <mergeCell ref="A1:H1"/>
    <mergeCell ref="A2:H2"/>
    <mergeCell ref="A3:A4"/>
    <mergeCell ref="B3:B4"/>
    <mergeCell ref="C3:C4"/>
    <mergeCell ref="D3:H3"/>
  </mergeCells>
  <phoneticPr fontId="4" type="noConversion"/>
  <printOptions horizontalCentered="1"/>
  <pageMargins left="0.19685039370078741" right="0.19685039370078741" top="0.39370078740157483" bottom="0.39370078740157483" header="0" footer="0"/>
  <pageSetup paperSize="9" scale="73" firstPageNumber="13" fitToWidth="0" fitToHeight="0" orientation="landscape" useFirstPageNumber="1" r:id="rId1"/>
  <rowBreaks count="1" manualBreakCount="1">
    <brk id="24" max="16383" man="1"/>
  </rowBreaks>
  <ignoredErrors>
    <ignoredError sqref="D16 D12 F12 F1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4:M17"/>
  <sheetViews>
    <sheetView workbookViewId="0">
      <selection activeCell="M17" sqref="M17"/>
    </sheetView>
  </sheetViews>
  <sheetFormatPr defaultRowHeight="16.5" x14ac:dyDescent="0.25"/>
  <sheetData>
    <row r="4" spans="4:13" x14ac:dyDescent="0.25">
      <c r="D4" s="16" t="s">
        <v>52</v>
      </c>
      <c r="E4" s="16">
        <v>2025</v>
      </c>
      <c r="F4" s="16">
        <v>2026</v>
      </c>
      <c r="G4" s="16">
        <v>2027</v>
      </c>
      <c r="I4" s="16" t="s">
        <v>54</v>
      </c>
      <c r="J4" s="16">
        <v>2025</v>
      </c>
      <c r="K4" s="16">
        <v>2026</v>
      </c>
      <c r="L4" s="16">
        <v>2027</v>
      </c>
    </row>
    <row r="5" spans="4:13" x14ac:dyDescent="0.25">
      <c r="D5" s="16" t="s">
        <v>40</v>
      </c>
      <c r="E5" s="17"/>
      <c r="F5" s="16">
        <v>31</v>
      </c>
      <c r="G5" s="16">
        <v>31</v>
      </c>
      <c r="I5" s="16" t="s">
        <v>40</v>
      </c>
      <c r="J5" s="17"/>
      <c r="K5" s="16">
        <v>21</v>
      </c>
      <c r="L5" s="16">
        <v>20</v>
      </c>
    </row>
    <row r="6" spans="4:13" x14ac:dyDescent="0.25">
      <c r="D6" s="16" t="s">
        <v>41</v>
      </c>
      <c r="E6" s="17"/>
      <c r="F6" s="16">
        <v>28</v>
      </c>
      <c r="G6" s="16">
        <v>28</v>
      </c>
      <c r="I6" s="16" t="s">
        <v>41</v>
      </c>
      <c r="J6" s="17"/>
      <c r="K6" s="16">
        <v>17</v>
      </c>
      <c r="L6" s="16">
        <v>17</v>
      </c>
    </row>
    <row r="7" spans="4:13" x14ac:dyDescent="0.25">
      <c r="D7" s="16" t="s">
        <v>42</v>
      </c>
      <c r="E7" s="17"/>
      <c r="F7" s="16">
        <v>31</v>
      </c>
      <c r="G7" s="16">
        <v>31</v>
      </c>
      <c r="I7" s="16" t="s">
        <v>42</v>
      </c>
      <c r="J7" s="17"/>
      <c r="K7" s="16">
        <v>22</v>
      </c>
      <c r="L7" s="16">
        <v>21</v>
      </c>
    </row>
    <row r="8" spans="4:13" x14ac:dyDescent="0.25">
      <c r="D8" s="16" t="s">
        <v>43</v>
      </c>
      <c r="E8" s="17"/>
      <c r="F8" s="16">
        <v>30</v>
      </c>
      <c r="G8" s="16">
        <v>30</v>
      </c>
      <c r="I8" s="16" t="s">
        <v>43</v>
      </c>
      <c r="J8" s="17"/>
      <c r="K8" s="18">
        <v>19</v>
      </c>
      <c r="L8" s="16">
        <v>21</v>
      </c>
    </row>
    <row r="9" spans="4:13" x14ac:dyDescent="0.25">
      <c r="D9" s="16" t="s">
        <v>44</v>
      </c>
      <c r="E9" s="17"/>
      <c r="F9" s="16">
        <v>31</v>
      </c>
      <c r="G9" s="16">
        <v>31</v>
      </c>
      <c r="I9" s="16" t="s">
        <v>44</v>
      </c>
      <c r="J9" s="17"/>
      <c r="K9" s="16">
        <v>19</v>
      </c>
      <c r="L9" s="16">
        <v>19</v>
      </c>
    </row>
    <row r="10" spans="4:13" x14ac:dyDescent="0.25">
      <c r="D10" s="16" t="s">
        <v>45</v>
      </c>
      <c r="E10" s="17"/>
      <c r="F10" s="16">
        <v>30</v>
      </c>
      <c r="G10" s="16">
        <v>30</v>
      </c>
      <c r="I10" s="16" t="s">
        <v>45</v>
      </c>
      <c r="J10" s="17"/>
      <c r="K10" s="16">
        <v>21</v>
      </c>
      <c r="L10" s="16">
        <v>21</v>
      </c>
    </row>
    <row r="11" spans="4:13" x14ac:dyDescent="0.25">
      <c r="D11" s="16" t="s">
        <v>46</v>
      </c>
      <c r="E11" s="17"/>
      <c r="F11" s="16">
        <v>31</v>
      </c>
      <c r="G11" s="16">
        <v>31</v>
      </c>
      <c r="I11" s="16" t="s">
        <v>46</v>
      </c>
      <c r="J11" s="17"/>
      <c r="K11" s="16">
        <v>23</v>
      </c>
      <c r="L11" s="16">
        <v>22</v>
      </c>
    </row>
    <row r="12" spans="4:13" x14ac:dyDescent="0.25">
      <c r="D12" s="16" t="s">
        <v>47</v>
      </c>
      <c r="E12" s="17"/>
      <c r="F12" s="16">
        <v>31</v>
      </c>
      <c r="G12" s="16">
        <v>31</v>
      </c>
      <c r="I12" s="16" t="s">
        <v>47</v>
      </c>
      <c r="J12" s="17"/>
      <c r="K12" s="16">
        <v>21</v>
      </c>
      <c r="L12" s="16">
        <v>22</v>
      </c>
    </row>
    <row r="13" spans="4:13" x14ac:dyDescent="0.25">
      <c r="D13" s="16" t="s">
        <v>48</v>
      </c>
      <c r="E13" s="17"/>
      <c r="F13" s="16">
        <v>30</v>
      </c>
      <c r="G13" s="16">
        <v>30</v>
      </c>
      <c r="I13" s="16" t="s">
        <v>48</v>
      </c>
      <c r="J13" s="17"/>
      <c r="K13" s="16">
        <v>21</v>
      </c>
      <c r="L13" s="16">
        <v>21</v>
      </c>
    </row>
    <row r="14" spans="4:13" x14ac:dyDescent="0.25">
      <c r="D14" s="16" t="s">
        <v>49</v>
      </c>
      <c r="E14" s="17"/>
      <c r="F14" s="16">
        <v>31</v>
      </c>
      <c r="G14" s="16">
        <v>31</v>
      </c>
      <c r="I14" s="16" t="s">
        <v>49</v>
      </c>
      <c r="J14" s="17"/>
      <c r="K14" s="16">
        <v>19</v>
      </c>
      <c r="L14" s="16">
        <v>18</v>
      </c>
    </row>
    <row r="15" spans="4:13" x14ac:dyDescent="0.25">
      <c r="D15" s="16" t="s">
        <v>50</v>
      </c>
      <c r="E15" s="17"/>
      <c r="F15" s="16">
        <v>30</v>
      </c>
      <c r="G15" s="16">
        <v>30</v>
      </c>
      <c r="I15" s="16" t="s">
        <v>50</v>
      </c>
      <c r="J15" s="17"/>
      <c r="K15" s="16">
        <v>20</v>
      </c>
      <c r="L15" s="16">
        <v>21</v>
      </c>
    </row>
    <row r="16" spans="4:13" x14ac:dyDescent="0.25">
      <c r="D16" s="16" t="s">
        <v>51</v>
      </c>
      <c r="E16" s="16">
        <v>31</v>
      </c>
      <c r="F16" s="16">
        <v>31</v>
      </c>
      <c r="G16" s="17"/>
      <c r="H16" s="15" t="s">
        <v>53</v>
      </c>
      <c r="I16" s="16" t="s">
        <v>51</v>
      </c>
      <c r="J16" s="16">
        <v>18</v>
      </c>
      <c r="K16" s="16">
        <v>18</v>
      </c>
      <c r="L16" s="17"/>
      <c r="M16" s="15" t="s">
        <v>55</v>
      </c>
    </row>
    <row r="17" spans="5:13" x14ac:dyDescent="0.25">
      <c r="E17" s="15">
        <f>SUM(E16)</f>
        <v>31</v>
      </c>
      <c r="F17" s="15">
        <f>SUM(F5:F16)</f>
        <v>365</v>
      </c>
      <c r="G17" s="15">
        <f>SUM(G5:G15)</f>
        <v>334</v>
      </c>
      <c r="H17" s="15">
        <f>SUM(E17:G17)</f>
        <v>730</v>
      </c>
      <c r="J17" s="15">
        <f>SUM(J16)</f>
        <v>18</v>
      </c>
      <c r="K17" s="15">
        <f>SUM(K5:K16)</f>
        <v>241</v>
      </c>
      <c r="L17" s="15">
        <f>SUM(L5:L15)</f>
        <v>223</v>
      </c>
      <c r="M17" s="15">
        <f>SUM(J17:L17)</f>
        <v>482</v>
      </c>
    </row>
  </sheetData>
  <phoneticPr fontId="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5E10683EC06042ACF5A53E31B1F99F" ma:contentTypeVersion="3" ma:contentTypeDescription="Create a new document." ma:contentTypeScope="" ma:versionID="b4ba5d5619474b1bce60552f1bfefe15">
  <xsd:schema xmlns:xsd="http://www.w3.org/2001/XMLSchema" xmlns:xs="http://www.w3.org/2001/XMLSchema" xmlns:p="http://schemas.microsoft.com/office/2006/metadata/properties" xmlns:ns2="3555b6c4-c221-487e-9878-8dd16684b8ba" targetNamespace="http://schemas.microsoft.com/office/2006/metadata/properties" ma:root="true" ma:fieldsID="5788c637700cb5d7da1bc802e2738f13" ns2:_="">
    <xsd:import namespace="3555b6c4-c221-487e-9878-8dd16684b8ba"/>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55b6c4-c221-487e-9878-8dd16684b8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206928-9FAF-4A43-9910-55641CB00F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55b6c4-c221-487e-9878-8dd16684b8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ADEEC1-CF3F-4854-8A5D-CA969C0D830B}">
  <ds:schemaRefs>
    <ds:schemaRef ds:uri="http://schemas.microsoft.com/office/infopath/2007/PartnerControls"/>
    <ds:schemaRef ds:uri="http://schemas.microsoft.com/office/2006/documentManagement/types"/>
    <ds:schemaRef ds:uri="http://www.w3.org/XML/1998/namespace"/>
    <ds:schemaRef ds:uri="3555b6c4-c221-487e-9878-8dd16684b8ba"/>
    <ds:schemaRef ds:uri="http://purl.org/dc/terms/"/>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CEEBC4D-F902-4063-8D64-4EE86DD4C9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工作表1</vt:lpstr>
      <vt:lpstr>工作表2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Patrick Chang</cp:lastModifiedBy>
  <cp:revision/>
  <cp:lastPrinted>2023-08-22T07:11:28Z</cp:lastPrinted>
  <dcterms:created xsi:type="dcterms:W3CDTF">2015-06-01T01:27:42Z</dcterms:created>
  <dcterms:modified xsi:type="dcterms:W3CDTF">2025-08-27T09:16:23Z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0x010100415E10683EC06042ACF5A53E31B1F99F</vt:lpwstr>
  </property>
</Properties>
</file>